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00" yWindow="1455" windowWidth="8445" windowHeight="6120" tabRatio="842"/>
  </bookViews>
  <sheets>
    <sheet name="START HERE!" sheetId="44" r:id="rId1"/>
    <sheet name="Example" sheetId="51" r:id="rId2"/>
    <sheet name="Youth PA " sheetId="41" r:id="rId3"/>
    <sheet name="Youth FV " sheetId="46" r:id="rId4"/>
    <sheet name="Youth HF " sheetId="47" r:id="rId5"/>
    <sheet name="Youth SSB" sheetId="50" r:id="rId6"/>
    <sheet name="Adult PA" sheetId="56" r:id="rId7"/>
    <sheet name="Adult FV" sheetId="57" r:id="rId8"/>
    <sheet name="Adult HF" sheetId="58" r:id="rId9"/>
    <sheet name="Adult SSB" sheetId="59" r:id="rId10"/>
    <sheet name="Strength defaults" sheetId="52" r:id="rId11"/>
    <sheet name="Behind the scenes" sheetId="55" r:id="rId12"/>
    <sheet name="Glossary" sheetId="53" r:id="rId13"/>
  </sheets>
  <definedNames>
    <definedName name="_xlnm._FilterDatabase" localSheetId="3" hidden="1">'Youth FV '!$C$11:$M$15</definedName>
    <definedName name="_xlnm._FilterDatabase" localSheetId="2" hidden="1">'Youth PA '!$C$11:$M$15</definedName>
    <definedName name="OLE_LINK2" localSheetId="11">'Behind the scenes'!$B$17</definedName>
    <definedName name="Strength" localSheetId="0">#REF!</definedName>
    <definedName name="Strength" localSheetId="3">'Youth FV '!$N$6:$N$9</definedName>
    <definedName name="Strength" localSheetId="2">'Youth PA '!$N$6:$N$9</definedName>
    <definedName name="Strength">#REF!</definedName>
  </definedNames>
  <calcPr calcId="145621"/>
</workbook>
</file>

<file path=xl/calcChain.xml><?xml version="1.0" encoding="utf-8"?>
<calcChain xmlns="http://schemas.openxmlformats.org/spreadsheetml/2006/main">
  <c r="G31" i="41" l="1"/>
  <c r="I42" i="59" l="1"/>
  <c r="E42" i="59"/>
  <c r="I41" i="59"/>
  <c r="E41" i="59"/>
  <c r="I40" i="59"/>
  <c r="E40" i="59"/>
  <c r="I39" i="59"/>
  <c r="E39" i="59"/>
  <c r="I38" i="59"/>
  <c r="E38" i="59"/>
  <c r="I37" i="59"/>
  <c r="E37" i="59"/>
  <c r="I36" i="59"/>
  <c r="E36" i="59"/>
  <c r="I35" i="59"/>
  <c r="E35" i="59"/>
  <c r="I34" i="59"/>
  <c r="E34" i="59"/>
  <c r="I33" i="59"/>
  <c r="E33" i="59"/>
  <c r="I32" i="59"/>
  <c r="E32" i="59"/>
  <c r="I31" i="59"/>
  <c r="E31" i="59"/>
  <c r="I29" i="59"/>
  <c r="G29" i="59"/>
  <c r="E29" i="59" s="1"/>
  <c r="D29" i="59" s="1"/>
  <c r="I28" i="59"/>
  <c r="G28" i="59"/>
  <c r="E28" i="59" s="1"/>
  <c r="D28" i="59" s="1"/>
  <c r="I27" i="59"/>
  <c r="G27" i="59"/>
  <c r="E27" i="59" s="1"/>
  <c r="D27" i="59" s="1"/>
  <c r="I26" i="59"/>
  <c r="G26" i="59"/>
  <c r="E26" i="59" s="1"/>
  <c r="D26" i="59" s="1"/>
  <c r="I25" i="59"/>
  <c r="G25" i="59"/>
  <c r="E25" i="59" s="1"/>
  <c r="D25" i="59" s="1"/>
  <c r="I24" i="59"/>
  <c r="G24" i="59"/>
  <c r="E24" i="59" s="1"/>
  <c r="D24" i="59" s="1"/>
  <c r="I23" i="59"/>
  <c r="G23" i="59"/>
  <c r="E23" i="59" s="1"/>
  <c r="D23" i="59" s="1"/>
  <c r="I22" i="59"/>
  <c r="G22" i="59"/>
  <c r="E22" i="59" s="1"/>
  <c r="D22" i="59" s="1"/>
  <c r="I21" i="59"/>
  <c r="G21" i="59"/>
  <c r="E21" i="59" s="1"/>
  <c r="D21" i="59" s="1"/>
  <c r="I20" i="59"/>
  <c r="G20" i="59"/>
  <c r="E20" i="59" s="1"/>
  <c r="D20" i="59" s="1"/>
  <c r="I19" i="59"/>
  <c r="G19" i="59"/>
  <c r="E19" i="59" s="1"/>
  <c r="D19" i="59" s="1"/>
  <c r="I18" i="59"/>
  <c r="G18" i="59"/>
  <c r="E18" i="59" s="1"/>
  <c r="D18" i="59" s="1"/>
  <c r="I17" i="59"/>
  <c r="G17" i="59"/>
  <c r="E17" i="59" s="1"/>
  <c r="D17" i="59" s="1"/>
  <c r="I16" i="59"/>
  <c r="G16" i="59"/>
  <c r="E16" i="59" s="1"/>
  <c r="D16" i="59" s="1"/>
  <c r="I15" i="59"/>
  <c r="G15" i="59"/>
  <c r="E15" i="59" s="1"/>
  <c r="D15" i="59" s="1"/>
  <c r="I14" i="59"/>
  <c r="G14" i="59"/>
  <c r="E14" i="59" s="1"/>
  <c r="D14" i="59" s="1"/>
  <c r="I13" i="59"/>
  <c r="G13" i="59"/>
  <c r="E13" i="59" s="1"/>
  <c r="D13" i="59" s="1"/>
  <c r="I12" i="59"/>
  <c r="G12" i="59"/>
  <c r="E12" i="59" s="1"/>
  <c r="I47" i="58"/>
  <c r="E47" i="58"/>
  <c r="I46" i="58"/>
  <c r="E46" i="58"/>
  <c r="I45" i="58"/>
  <c r="E45" i="58"/>
  <c r="I44" i="58"/>
  <c r="E44" i="58"/>
  <c r="I43" i="58"/>
  <c r="E43" i="58"/>
  <c r="I42" i="58"/>
  <c r="E42" i="58"/>
  <c r="I41" i="58"/>
  <c r="E41" i="58"/>
  <c r="I40" i="58"/>
  <c r="E40" i="58"/>
  <c r="I39" i="58"/>
  <c r="E39" i="58"/>
  <c r="I38" i="58"/>
  <c r="E38" i="58"/>
  <c r="I37" i="58"/>
  <c r="E37" i="58"/>
  <c r="I36" i="58"/>
  <c r="E36" i="58"/>
  <c r="I35" i="58"/>
  <c r="G35" i="58"/>
  <c r="E35" i="58" s="1"/>
  <c r="D35" i="58" s="1"/>
  <c r="I34" i="58"/>
  <c r="G34" i="58"/>
  <c r="E34" i="58" s="1"/>
  <c r="D34" i="58" s="1"/>
  <c r="I33" i="58"/>
  <c r="G33" i="58"/>
  <c r="E33" i="58" s="1"/>
  <c r="D33" i="58" s="1"/>
  <c r="I32" i="58"/>
  <c r="G32" i="58"/>
  <c r="E32" i="58" s="1"/>
  <c r="D32" i="58" s="1"/>
  <c r="I31" i="58"/>
  <c r="G31" i="58"/>
  <c r="E31" i="58" s="1"/>
  <c r="D31" i="58" s="1"/>
  <c r="I30" i="58"/>
  <c r="G30" i="58"/>
  <c r="E30" i="58" s="1"/>
  <c r="D30" i="58" s="1"/>
  <c r="I29" i="58"/>
  <c r="G29" i="58"/>
  <c r="E29" i="58" s="1"/>
  <c r="D29" i="58" s="1"/>
  <c r="I28" i="58"/>
  <c r="G28" i="58"/>
  <c r="E28" i="58" s="1"/>
  <c r="D28" i="58" s="1"/>
  <c r="I27" i="58"/>
  <c r="G27" i="58"/>
  <c r="E27" i="58" s="1"/>
  <c r="D27" i="58" s="1"/>
  <c r="I26" i="58"/>
  <c r="G26" i="58"/>
  <c r="E26" i="58" s="1"/>
  <c r="D26" i="58" s="1"/>
  <c r="I25" i="58"/>
  <c r="G25" i="58"/>
  <c r="E25" i="58" s="1"/>
  <c r="D25" i="58" s="1"/>
  <c r="I24" i="58"/>
  <c r="G24" i="58"/>
  <c r="E24" i="58" s="1"/>
  <c r="D24" i="58" s="1"/>
  <c r="I23" i="58"/>
  <c r="G23" i="58"/>
  <c r="E23" i="58" s="1"/>
  <c r="D23" i="58" s="1"/>
  <c r="I22" i="58"/>
  <c r="G22" i="58"/>
  <c r="E22" i="58" s="1"/>
  <c r="D22" i="58" s="1"/>
  <c r="I21" i="58"/>
  <c r="G21" i="58"/>
  <c r="E21" i="58" s="1"/>
  <c r="D21" i="58" s="1"/>
  <c r="I20" i="58"/>
  <c r="G20" i="58"/>
  <c r="E20" i="58" s="1"/>
  <c r="D20" i="58" s="1"/>
  <c r="I19" i="58"/>
  <c r="G19" i="58"/>
  <c r="E19" i="58" s="1"/>
  <c r="D19" i="58" s="1"/>
  <c r="I18" i="58"/>
  <c r="G18" i="58"/>
  <c r="E18" i="58" s="1"/>
  <c r="D18" i="58" s="1"/>
  <c r="I17" i="58"/>
  <c r="G17" i="58"/>
  <c r="E17" i="58" s="1"/>
  <c r="D17" i="58" s="1"/>
  <c r="I16" i="58"/>
  <c r="G16" i="58"/>
  <c r="E16" i="58" s="1"/>
  <c r="D16" i="58" s="1"/>
  <c r="I15" i="58"/>
  <c r="G15" i="58"/>
  <c r="E15" i="58" s="1"/>
  <c r="D15" i="58" s="1"/>
  <c r="I14" i="58"/>
  <c r="G14" i="58"/>
  <c r="E14" i="58" s="1"/>
  <c r="D14" i="58" s="1"/>
  <c r="I13" i="58"/>
  <c r="G13" i="58"/>
  <c r="E13" i="58" s="1"/>
  <c r="D13" i="58" s="1"/>
  <c r="I12" i="58"/>
  <c r="G12" i="58"/>
  <c r="E12" i="58" s="1"/>
  <c r="G13" i="50"/>
  <c r="G14" i="50"/>
  <c r="G15" i="50"/>
  <c r="G16" i="50"/>
  <c r="G17" i="50"/>
  <c r="G18" i="50"/>
  <c r="G19" i="50"/>
  <c r="G20" i="50"/>
  <c r="G21" i="50"/>
  <c r="G22" i="50"/>
  <c r="G23" i="50"/>
  <c r="G24" i="50"/>
  <c r="G25" i="50"/>
  <c r="G26" i="50"/>
  <c r="G27" i="50"/>
  <c r="G28" i="50"/>
  <c r="G29" i="50"/>
  <c r="G12" i="50"/>
  <c r="G12" i="47"/>
  <c r="G13" i="47"/>
  <c r="G14" i="47"/>
  <c r="G15" i="47"/>
  <c r="G16" i="47"/>
  <c r="G17" i="47"/>
  <c r="G18" i="47"/>
  <c r="G19" i="47"/>
  <c r="G20" i="47"/>
  <c r="G21" i="47"/>
  <c r="G22" i="47"/>
  <c r="G23" i="47"/>
  <c r="G24" i="47"/>
  <c r="G25" i="47"/>
  <c r="G26" i="47"/>
  <c r="G27" i="47"/>
  <c r="G28" i="47"/>
  <c r="G29" i="47"/>
  <c r="G30" i="47"/>
  <c r="G31" i="47"/>
  <c r="G32" i="47"/>
  <c r="G33" i="47"/>
  <c r="G34" i="47"/>
  <c r="G35" i="47"/>
  <c r="G35" i="46"/>
  <c r="G13" i="41"/>
  <c r="G14" i="41"/>
  <c r="G15" i="41"/>
  <c r="G16" i="41"/>
  <c r="G17" i="41"/>
  <c r="G18" i="41"/>
  <c r="G19" i="41"/>
  <c r="G20" i="41"/>
  <c r="G21" i="41"/>
  <c r="G22" i="41"/>
  <c r="G23" i="41"/>
  <c r="G24" i="41"/>
  <c r="G25" i="41"/>
  <c r="G26" i="41"/>
  <c r="G27" i="41"/>
  <c r="G28" i="41"/>
  <c r="G29" i="41"/>
  <c r="G30" i="41"/>
  <c r="G32" i="41"/>
  <c r="G33" i="41"/>
  <c r="G34" i="41"/>
  <c r="G12" i="41"/>
  <c r="E5" i="59" l="1"/>
  <c r="D12" i="59"/>
  <c r="E5" i="58"/>
  <c r="D12" i="58"/>
  <c r="I47" i="57"/>
  <c r="E47" i="57"/>
  <c r="I46" i="57"/>
  <c r="E46" i="57"/>
  <c r="I45" i="57"/>
  <c r="E45" i="57"/>
  <c r="I44" i="57"/>
  <c r="E44" i="57"/>
  <c r="I43" i="57"/>
  <c r="E43" i="57"/>
  <c r="I42" i="57"/>
  <c r="E42" i="57"/>
  <c r="I41" i="57"/>
  <c r="E41" i="57"/>
  <c r="I40" i="57"/>
  <c r="E40" i="57"/>
  <c r="I39" i="57"/>
  <c r="E39" i="57"/>
  <c r="I38" i="57"/>
  <c r="E38" i="57"/>
  <c r="I37" i="57"/>
  <c r="E37" i="57"/>
  <c r="I36" i="57"/>
  <c r="E36" i="57"/>
  <c r="I35" i="57"/>
  <c r="E35" i="57"/>
  <c r="I34" i="57"/>
  <c r="G34" i="57"/>
  <c r="E34" i="57"/>
  <c r="D34" i="57"/>
  <c r="I33" i="57"/>
  <c r="G33" i="57"/>
  <c r="E33" i="57"/>
  <c r="D33" i="57"/>
  <c r="I32" i="57"/>
  <c r="G32" i="57"/>
  <c r="E32" i="57"/>
  <c r="D32" i="57"/>
  <c r="I31" i="57"/>
  <c r="G31" i="57"/>
  <c r="E31" i="57"/>
  <c r="D31" i="57"/>
  <c r="I30" i="57"/>
  <c r="G30" i="57"/>
  <c r="E30" i="57"/>
  <c r="D30" i="57"/>
  <c r="I29" i="57"/>
  <c r="G29" i="57"/>
  <c r="E29" i="57"/>
  <c r="D29" i="57"/>
  <c r="I28" i="57"/>
  <c r="G28" i="57"/>
  <c r="E28" i="57"/>
  <c r="D28" i="57"/>
  <c r="I27" i="57"/>
  <c r="G27" i="57"/>
  <c r="E27" i="57"/>
  <c r="D27" i="57"/>
  <c r="I26" i="57"/>
  <c r="G26" i="57"/>
  <c r="E26" i="57"/>
  <c r="D26" i="57"/>
  <c r="I25" i="57"/>
  <c r="G25" i="57"/>
  <c r="E25" i="57"/>
  <c r="D25" i="57"/>
  <c r="I24" i="57"/>
  <c r="G24" i="57"/>
  <c r="E24" i="57"/>
  <c r="D24" i="57"/>
  <c r="I23" i="57"/>
  <c r="G23" i="57"/>
  <c r="E23" i="57"/>
  <c r="D23" i="57"/>
  <c r="I22" i="57"/>
  <c r="G22" i="57"/>
  <c r="E22" i="57"/>
  <c r="D22" i="57"/>
  <c r="I21" i="57"/>
  <c r="G21" i="57"/>
  <c r="E21" i="57"/>
  <c r="D21" i="57"/>
  <c r="I20" i="57"/>
  <c r="G20" i="57"/>
  <c r="E20" i="57"/>
  <c r="D20" i="57"/>
  <c r="I19" i="57"/>
  <c r="G19" i="57"/>
  <c r="E19" i="57"/>
  <c r="D19" i="57"/>
  <c r="I18" i="57"/>
  <c r="G18" i="57"/>
  <c r="E18" i="57"/>
  <c r="D18" i="57"/>
  <c r="I17" i="57"/>
  <c r="G17" i="57"/>
  <c r="E17" i="57"/>
  <c r="D17" i="57"/>
  <c r="I16" i="57"/>
  <c r="G16" i="57"/>
  <c r="E16" i="57"/>
  <c r="D16" i="57"/>
  <c r="I15" i="57"/>
  <c r="G15" i="57"/>
  <c r="E15" i="57"/>
  <c r="D15" i="57"/>
  <c r="I14" i="57"/>
  <c r="G14" i="57"/>
  <c r="E14" i="57"/>
  <c r="D14" i="57"/>
  <c r="I13" i="57"/>
  <c r="G13" i="57"/>
  <c r="E13" i="57"/>
  <c r="I12" i="57"/>
  <c r="G12" i="57"/>
  <c r="E12" i="57" s="1"/>
  <c r="E5" i="57" s="1"/>
  <c r="G35" i="56"/>
  <c r="E35" i="56" s="1"/>
  <c r="I47" i="56"/>
  <c r="E47" i="56" s="1"/>
  <c r="I46" i="56"/>
  <c r="E46" i="56"/>
  <c r="I45" i="56"/>
  <c r="E45" i="56" s="1"/>
  <c r="I44" i="56"/>
  <c r="E44" i="56"/>
  <c r="I43" i="56"/>
  <c r="E43" i="56" s="1"/>
  <c r="I42" i="56"/>
  <c r="E42" i="56"/>
  <c r="I41" i="56"/>
  <c r="E41" i="56" s="1"/>
  <c r="I40" i="56"/>
  <c r="E40" i="56"/>
  <c r="I39" i="56"/>
  <c r="E39" i="56" s="1"/>
  <c r="I38" i="56"/>
  <c r="E38" i="56"/>
  <c r="I37" i="56"/>
  <c r="E37" i="56" s="1"/>
  <c r="I36" i="56"/>
  <c r="E36" i="56"/>
  <c r="I35" i="56"/>
  <c r="I34" i="56"/>
  <c r="G34" i="56"/>
  <c r="E34" i="56" s="1"/>
  <c r="D34" i="56" s="1"/>
  <c r="I33" i="56"/>
  <c r="G33" i="56"/>
  <c r="E33" i="56" s="1"/>
  <c r="D33" i="56" s="1"/>
  <c r="I32" i="56"/>
  <c r="G32" i="56"/>
  <c r="E32" i="56" s="1"/>
  <c r="D32" i="56" s="1"/>
  <c r="I31" i="56"/>
  <c r="G31" i="56"/>
  <c r="E31" i="56" s="1"/>
  <c r="D31" i="56" s="1"/>
  <c r="I30" i="56"/>
  <c r="G30" i="56"/>
  <c r="E30" i="56" s="1"/>
  <c r="D30" i="56" s="1"/>
  <c r="I29" i="56"/>
  <c r="G29" i="56"/>
  <c r="E29" i="56" s="1"/>
  <c r="D29" i="56" s="1"/>
  <c r="I28" i="56"/>
  <c r="G28" i="56"/>
  <c r="E28" i="56" s="1"/>
  <c r="D28" i="56" s="1"/>
  <c r="I27" i="56"/>
  <c r="G27" i="56"/>
  <c r="E27" i="56" s="1"/>
  <c r="D27" i="56" s="1"/>
  <c r="I26" i="56"/>
  <c r="G26" i="56"/>
  <c r="E26" i="56" s="1"/>
  <c r="D26" i="56" s="1"/>
  <c r="I25" i="56"/>
  <c r="G25" i="56"/>
  <c r="E25" i="56" s="1"/>
  <c r="D25" i="56" s="1"/>
  <c r="I24" i="56"/>
  <c r="G24" i="56"/>
  <c r="E24" i="56" s="1"/>
  <c r="D24" i="56" s="1"/>
  <c r="I23" i="56"/>
  <c r="G23" i="56"/>
  <c r="E23" i="56" s="1"/>
  <c r="D23" i="56" s="1"/>
  <c r="I22" i="56"/>
  <c r="G22" i="56"/>
  <c r="E22" i="56" s="1"/>
  <c r="D22" i="56" s="1"/>
  <c r="I21" i="56"/>
  <c r="G21" i="56"/>
  <c r="E21" i="56" s="1"/>
  <c r="D21" i="56" s="1"/>
  <c r="I20" i="56"/>
  <c r="E20" i="56"/>
  <c r="D20" i="56" s="1"/>
  <c r="I19" i="56"/>
  <c r="G19" i="56"/>
  <c r="E19" i="56"/>
  <c r="D19" i="56" s="1"/>
  <c r="I18" i="56"/>
  <c r="G18" i="56"/>
  <c r="E18" i="56"/>
  <c r="D18" i="56" s="1"/>
  <c r="I17" i="56"/>
  <c r="G17" i="56"/>
  <c r="E17" i="56" s="1"/>
  <c r="D17" i="56" s="1"/>
  <c r="I16" i="56"/>
  <c r="G16" i="56"/>
  <c r="E16" i="56"/>
  <c r="D16" i="56" s="1"/>
  <c r="I15" i="56"/>
  <c r="G15" i="56"/>
  <c r="E15" i="56"/>
  <c r="D15" i="56" s="1"/>
  <c r="I14" i="56"/>
  <c r="G14" i="56"/>
  <c r="E14" i="56" s="1"/>
  <c r="D14" i="56" s="1"/>
  <c r="I13" i="56"/>
  <c r="G13" i="56"/>
  <c r="E13" i="56"/>
  <c r="I12" i="56"/>
  <c r="G12" i="56"/>
  <c r="E12" i="56"/>
  <c r="D12" i="56"/>
  <c r="D4" i="59" l="1"/>
  <c r="D5" i="59"/>
  <c r="D4" i="58"/>
  <c r="D5" i="58"/>
  <c r="D4" i="57"/>
  <c r="D5" i="57"/>
  <c r="E5" i="56"/>
  <c r="D5" i="56" l="1"/>
  <c r="D4" i="56"/>
  <c r="I35" i="46"/>
  <c r="E35" i="46" s="1"/>
  <c r="D35" i="46" s="1"/>
  <c r="G20" i="51" l="1"/>
  <c r="I47" i="51"/>
  <c r="E47" i="51" s="1"/>
  <c r="I46" i="51"/>
  <c r="E46" i="51"/>
  <c r="I45" i="51"/>
  <c r="E45" i="51" s="1"/>
  <c r="I44" i="51"/>
  <c r="E44" i="51" s="1"/>
  <c r="I43" i="51"/>
  <c r="E43" i="51" s="1"/>
  <c r="I42" i="51"/>
  <c r="E42" i="51"/>
  <c r="I41" i="51"/>
  <c r="E41" i="51" s="1"/>
  <c r="I40" i="51"/>
  <c r="E40" i="51" s="1"/>
  <c r="I39" i="51"/>
  <c r="E39" i="51" s="1"/>
  <c r="I38" i="51"/>
  <c r="E38" i="51" s="1"/>
  <c r="I37" i="51"/>
  <c r="E37" i="51" s="1"/>
  <c r="I36" i="51"/>
  <c r="E36" i="51"/>
  <c r="I35" i="51"/>
  <c r="E35" i="51" s="1"/>
  <c r="I34" i="51"/>
  <c r="G34" i="51"/>
  <c r="E34" i="51"/>
  <c r="D34" i="51" s="1"/>
  <c r="I33" i="51"/>
  <c r="G33" i="51"/>
  <c r="E33" i="51"/>
  <c r="D33" i="51" s="1"/>
  <c r="I32" i="51"/>
  <c r="G32" i="51"/>
  <c r="E32" i="51"/>
  <c r="D32" i="51" s="1"/>
  <c r="I31" i="51"/>
  <c r="G31" i="51"/>
  <c r="E31" i="51" s="1"/>
  <c r="D31" i="51" s="1"/>
  <c r="I30" i="51"/>
  <c r="G30" i="51"/>
  <c r="E30" i="51"/>
  <c r="D30" i="51" s="1"/>
  <c r="I29" i="51"/>
  <c r="G29" i="51"/>
  <c r="E29" i="51"/>
  <c r="D29" i="51" s="1"/>
  <c r="I28" i="51"/>
  <c r="G28" i="51"/>
  <c r="E28" i="51"/>
  <c r="D28" i="51" s="1"/>
  <c r="I27" i="51"/>
  <c r="G27" i="51"/>
  <c r="E27" i="51" s="1"/>
  <c r="D27" i="51" s="1"/>
  <c r="I26" i="51"/>
  <c r="G26" i="51"/>
  <c r="E26" i="51"/>
  <c r="D26" i="51" s="1"/>
  <c r="I25" i="51"/>
  <c r="E25" i="51" s="1"/>
  <c r="D25" i="51" s="1"/>
  <c r="G25" i="51"/>
  <c r="I24" i="51"/>
  <c r="G24" i="51"/>
  <c r="I23" i="51"/>
  <c r="G23" i="51"/>
  <c r="E23" i="51" s="1"/>
  <c r="D23" i="51" s="1"/>
  <c r="I22" i="51"/>
  <c r="G22" i="51"/>
  <c r="E22" i="51"/>
  <c r="D22" i="51" s="1"/>
  <c r="I21" i="51"/>
  <c r="G21" i="51"/>
  <c r="E21" i="51"/>
  <c r="D21" i="51" s="1"/>
  <c r="I20" i="51"/>
  <c r="E20" i="51"/>
  <c r="D20" i="51" s="1"/>
  <c r="I19" i="51"/>
  <c r="G19" i="51"/>
  <c r="E19" i="51" s="1"/>
  <c r="D19" i="51" s="1"/>
  <c r="I18" i="51"/>
  <c r="G18" i="51"/>
  <c r="E18" i="51" s="1"/>
  <c r="D18" i="51" s="1"/>
  <c r="I17" i="51"/>
  <c r="G17" i="51"/>
  <c r="E17" i="51" s="1"/>
  <c r="D17" i="51" s="1"/>
  <c r="I16" i="51"/>
  <c r="G16" i="51"/>
  <c r="E16" i="51" s="1"/>
  <c r="D16" i="51" s="1"/>
  <c r="I15" i="51"/>
  <c r="G15" i="51"/>
  <c r="E15" i="51" s="1"/>
  <c r="D15" i="51" s="1"/>
  <c r="I14" i="51"/>
  <c r="G14" i="51"/>
  <c r="I13" i="51"/>
  <c r="G13" i="51"/>
  <c r="I12" i="51"/>
  <c r="G12" i="51"/>
  <c r="E24" i="51" l="1"/>
  <c r="D24" i="51" s="1"/>
  <c r="E13" i="51"/>
  <c r="D13" i="51" s="1"/>
  <c r="E14" i="51"/>
  <c r="D14" i="51" s="1"/>
  <c r="E12" i="51"/>
  <c r="D12" i="51" s="1"/>
  <c r="G12" i="46"/>
  <c r="G13" i="46"/>
  <c r="E5" i="51" l="1"/>
  <c r="I12" i="47"/>
  <c r="D4" i="51" l="1"/>
  <c r="D5" i="51"/>
  <c r="E12" i="47"/>
  <c r="D12" i="47" s="1"/>
  <c r="I42" i="50"/>
  <c r="E42" i="50" s="1"/>
  <c r="I41" i="50"/>
  <c r="E41" i="50" s="1"/>
  <c r="I40" i="50"/>
  <c r="E40" i="50" s="1"/>
  <c r="I39" i="50"/>
  <c r="E39" i="50" s="1"/>
  <c r="I38" i="50"/>
  <c r="E38" i="50" s="1"/>
  <c r="I37" i="50"/>
  <c r="E37" i="50" s="1"/>
  <c r="I36" i="50"/>
  <c r="E36" i="50" s="1"/>
  <c r="I35" i="50"/>
  <c r="E35" i="50"/>
  <c r="I34" i="50"/>
  <c r="E34" i="50" s="1"/>
  <c r="I33" i="50"/>
  <c r="E33" i="50"/>
  <c r="I32" i="50"/>
  <c r="E32" i="50" s="1"/>
  <c r="I31" i="50"/>
  <c r="E31" i="50" s="1"/>
  <c r="I29" i="50"/>
  <c r="I28" i="50"/>
  <c r="I27" i="50"/>
  <c r="I26" i="50"/>
  <c r="I25" i="50"/>
  <c r="I24" i="50"/>
  <c r="I23" i="50"/>
  <c r="I22" i="50"/>
  <c r="I21" i="50"/>
  <c r="I20" i="50"/>
  <c r="I19" i="50"/>
  <c r="I18" i="50"/>
  <c r="I17" i="50"/>
  <c r="I16" i="50"/>
  <c r="I15" i="50"/>
  <c r="I14" i="50"/>
  <c r="I13" i="50"/>
  <c r="I12" i="50"/>
  <c r="E12" i="50" s="1"/>
  <c r="E18" i="50" l="1"/>
  <c r="D18" i="50" s="1"/>
  <c r="E20" i="50"/>
  <c r="D20" i="50" s="1"/>
  <c r="E22" i="50"/>
  <c r="D22" i="50" s="1"/>
  <c r="E24" i="50"/>
  <c r="D24" i="50" s="1"/>
  <c r="E26" i="50"/>
  <c r="D26" i="50" s="1"/>
  <c r="E28" i="50"/>
  <c r="D28" i="50" s="1"/>
  <c r="E19" i="50"/>
  <c r="D19" i="50" s="1"/>
  <c r="E21" i="50"/>
  <c r="D21" i="50" s="1"/>
  <c r="E23" i="50"/>
  <c r="D23" i="50" s="1"/>
  <c r="E25" i="50"/>
  <c r="D25" i="50" s="1"/>
  <c r="E27" i="50"/>
  <c r="D27" i="50" s="1"/>
  <c r="E29" i="50"/>
  <c r="D29" i="50" s="1"/>
  <c r="E13" i="50"/>
  <c r="D13" i="50" s="1"/>
  <c r="E17" i="50"/>
  <c r="D17" i="50" s="1"/>
  <c r="E15" i="50"/>
  <c r="D15" i="50" s="1"/>
  <c r="E14" i="50"/>
  <c r="D14" i="50" s="1"/>
  <c r="D12" i="50"/>
  <c r="E16" i="50"/>
  <c r="D16" i="50" s="1"/>
  <c r="I47" i="47"/>
  <c r="E47" i="47"/>
  <c r="I46" i="47"/>
  <c r="E46" i="47"/>
  <c r="I45" i="47"/>
  <c r="E45" i="47"/>
  <c r="I44" i="47"/>
  <c r="E44" i="47"/>
  <c r="I43" i="47"/>
  <c r="E43" i="47"/>
  <c r="I42" i="47"/>
  <c r="E42" i="47"/>
  <c r="I41" i="47"/>
  <c r="E41" i="47"/>
  <c r="I40" i="47"/>
  <c r="E40" i="47"/>
  <c r="I39" i="47"/>
  <c r="E39" i="47"/>
  <c r="I38" i="47"/>
  <c r="E38" i="47"/>
  <c r="I37" i="47"/>
  <c r="E37" i="47"/>
  <c r="I36" i="47"/>
  <c r="E36" i="47"/>
  <c r="I35" i="47"/>
  <c r="E35" i="47" s="1"/>
  <c r="D35" i="47"/>
  <c r="I34" i="47"/>
  <c r="E34" i="47" s="1"/>
  <c r="D34" i="47" s="1"/>
  <c r="I33" i="47"/>
  <c r="E33" i="47"/>
  <c r="D33" i="47" s="1"/>
  <c r="I32" i="47"/>
  <c r="E32" i="47"/>
  <c r="D32" i="47" s="1"/>
  <c r="I31" i="47"/>
  <c r="E31" i="47"/>
  <c r="D31" i="47" s="1"/>
  <c r="I30" i="47"/>
  <c r="E30" i="47" s="1"/>
  <c r="D30" i="47" s="1"/>
  <c r="I29" i="47"/>
  <c r="E29" i="47" s="1"/>
  <c r="D29" i="47" s="1"/>
  <c r="I28" i="47"/>
  <c r="E28" i="47"/>
  <c r="D28" i="47" s="1"/>
  <c r="I27" i="47"/>
  <c r="E27" i="47" s="1"/>
  <c r="D27" i="47" s="1"/>
  <c r="I26" i="47"/>
  <c r="E26" i="47"/>
  <c r="D26" i="47" s="1"/>
  <c r="I25" i="47"/>
  <c r="E25" i="47" s="1"/>
  <c r="D25" i="47" s="1"/>
  <c r="I24" i="47"/>
  <c r="E24" i="47" s="1"/>
  <c r="D24" i="47" s="1"/>
  <c r="I23" i="47"/>
  <c r="E23" i="47"/>
  <c r="D23" i="47" s="1"/>
  <c r="I22" i="47"/>
  <c r="E22" i="47" s="1"/>
  <c r="D22" i="47" s="1"/>
  <c r="I21" i="47"/>
  <c r="E21" i="47" s="1"/>
  <c r="D21" i="47" s="1"/>
  <c r="I20" i="47"/>
  <c r="E20" i="47"/>
  <c r="D20" i="47" s="1"/>
  <c r="I19" i="47"/>
  <c r="E19" i="47" s="1"/>
  <c r="D19" i="47" s="1"/>
  <c r="I18" i="47"/>
  <c r="E18" i="47"/>
  <c r="D18" i="47" s="1"/>
  <c r="I17" i="47"/>
  <c r="I16" i="47"/>
  <c r="E16" i="47" s="1"/>
  <c r="D16" i="47" s="1"/>
  <c r="I15" i="47"/>
  <c r="E15" i="47" s="1"/>
  <c r="D15" i="47" s="1"/>
  <c r="I14" i="47"/>
  <c r="E14" i="47"/>
  <c r="D14" i="47" s="1"/>
  <c r="I13" i="47"/>
  <c r="G20" i="46"/>
  <c r="I20" i="46"/>
  <c r="G21" i="46"/>
  <c r="I21" i="46"/>
  <c r="G22" i="46"/>
  <c r="I22" i="46"/>
  <c r="G23" i="46"/>
  <c r="I23" i="46"/>
  <c r="G24" i="46"/>
  <c r="I24" i="46"/>
  <c r="G25" i="46"/>
  <c r="I25" i="46"/>
  <c r="G26" i="46"/>
  <c r="I26" i="46"/>
  <c r="G27" i="46"/>
  <c r="I27" i="46"/>
  <c r="I47" i="46"/>
  <c r="E47" i="46" s="1"/>
  <c r="I46" i="46"/>
  <c r="E46" i="46" s="1"/>
  <c r="I45" i="46"/>
  <c r="E45" i="46" s="1"/>
  <c r="I44" i="46"/>
  <c r="E44" i="46" s="1"/>
  <c r="I43" i="46"/>
  <c r="E43" i="46" s="1"/>
  <c r="I42" i="46"/>
  <c r="E42" i="46" s="1"/>
  <c r="I41" i="46"/>
  <c r="E41" i="46" s="1"/>
  <c r="I40" i="46"/>
  <c r="E40" i="46" s="1"/>
  <c r="I39" i="46"/>
  <c r="E39" i="46" s="1"/>
  <c r="I38" i="46"/>
  <c r="E38" i="46" s="1"/>
  <c r="I37" i="46"/>
  <c r="E37" i="46" s="1"/>
  <c r="I36" i="46"/>
  <c r="E36" i="46" s="1"/>
  <c r="I34" i="46"/>
  <c r="G34" i="46"/>
  <c r="I33" i="46"/>
  <c r="G33" i="46"/>
  <c r="I32" i="46"/>
  <c r="G32" i="46"/>
  <c r="I31" i="46"/>
  <c r="G31" i="46"/>
  <c r="I30" i="46"/>
  <c r="G30" i="46"/>
  <c r="I29" i="46"/>
  <c r="G29" i="46"/>
  <c r="I28" i="46"/>
  <c r="G28" i="46"/>
  <c r="I19" i="46"/>
  <c r="G19" i="46"/>
  <c r="I18" i="46"/>
  <c r="G18" i="46"/>
  <c r="I17" i="46"/>
  <c r="G17" i="46"/>
  <c r="I16" i="46"/>
  <c r="G16" i="46"/>
  <c r="I15" i="46"/>
  <c r="G15" i="46"/>
  <c r="I14" i="46"/>
  <c r="G14" i="46"/>
  <c r="I13" i="46"/>
  <c r="E13" i="46" s="1"/>
  <c r="D13" i="46" s="1"/>
  <c r="I12" i="46"/>
  <c r="E12" i="46" s="1"/>
  <c r="D12" i="46" s="1"/>
  <c r="E5" i="50" l="1"/>
  <c r="E27" i="46"/>
  <c r="D27" i="46" s="1"/>
  <c r="E25" i="46"/>
  <c r="D25" i="46" s="1"/>
  <c r="E23" i="46"/>
  <c r="D23" i="46" s="1"/>
  <c r="E21" i="46"/>
  <c r="D21" i="46" s="1"/>
  <c r="E17" i="47"/>
  <c r="D17" i="47" s="1"/>
  <c r="E13" i="47"/>
  <c r="D13" i="47" s="1"/>
  <c r="E26" i="46"/>
  <c r="D26" i="46" s="1"/>
  <c r="E24" i="46"/>
  <c r="D24" i="46" s="1"/>
  <c r="E22" i="46"/>
  <c r="D22" i="46" s="1"/>
  <c r="E20" i="46"/>
  <c r="D20" i="46" s="1"/>
  <c r="E15" i="46"/>
  <c r="D15" i="46" s="1"/>
  <c r="E17" i="46"/>
  <c r="D17" i="46" s="1"/>
  <c r="E19" i="46"/>
  <c r="D19" i="46" s="1"/>
  <c r="E29" i="46"/>
  <c r="D29" i="46" s="1"/>
  <c r="E31" i="46"/>
  <c r="D31" i="46" s="1"/>
  <c r="E33" i="46"/>
  <c r="D33" i="46" s="1"/>
  <c r="E14" i="46"/>
  <c r="D14" i="46" s="1"/>
  <c r="E16" i="46"/>
  <c r="D16" i="46" s="1"/>
  <c r="E18" i="46"/>
  <c r="D18" i="46" s="1"/>
  <c r="E28" i="46"/>
  <c r="D28" i="46" s="1"/>
  <c r="E30" i="46"/>
  <c r="D30" i="46" s="1"/>
  <c r="E32" i="46"/>
  <c r="D32" i="46" s="1"/>
  <c r="E34" i="46"/>
  <c r="D34" i="46" s="1"/>
  <c r="I47" i="41"/>
  <c r="E47" i="41" s="1"/>
  <c r="I46" i="41"/>
  <c r="E46" i="41" s="1"/>
  <c r="I45" i="41"/>
  <c r="E45" i="41" s="1"/>
  <c r="I44" i="41"/>
  <c r="E44" i="41" s="1"/>
  <c r="I43" i="41"/>
  <c r="E43" i="41" s="1"/>
  <c r="I42" i="41"/>
  <c r="E42" i="41" s="1"/>
  <c r="I41" i="41"/>
  <c r="E41" i="41" s="1"/>
  <c r="I40" i="41"/>
  <c r="E40" i="41" s="1"/>
  <c r="I39" i="41"/>
  <c r="E39" i="41" s="1"/>
  <c r="I38" i="41"/>
  <c r="E38" i="41" s="1"/>
  <c r="I37" i="41"/>
  <c r="E37" i="41" s="1"/>
  <c r="I36" i="41"/>
  <c r="E36" i="41" s="1"/>
  <c r="I35" i="41"/>
  <c r="E35" i="41" s="1"/>
  <c r="I34" i="41"/>
  <c r="I33" i="41"/>
  <c r="I32" i="41"/>
  <c r="I31" i="41"/>
  <c r="I30" i="41"/>
  <c r="I29" i="41"/>
  <c r="I28" i="41"/>
  <c r="I19" i="41"/>
  <c r="I18" i="41"/>
  <c r="I17" i="41"/>
  <c r="I16" i="41"/>
  <c r="I15" i="41"/>
  <c r="I14" i="41"/>
  <c r="I13" i="41"/>
  <c r="I12" i="41"/>
  <c r="E12" i="41" s="1"/>
  <c r="I27" i="41"/>
  <c r="I26" i="41"/>
  <c r="I25" i="41"/>
  <c r="I24" i="41"/>
  <c r="I23" i="41"/>
  <c r="I22" i="41"/>
  <c r="I21" i="41"/>
  <c r="I20" i="41"/>
  <c r="D4" i="50" l="1"/>
  <c r="D5" i="50"/>
  <c r="E5" i="47"/>
  <c r="D5" i="47" s="1"/>
  <c r="E5" i="46"/>
  <c r="E29" i="41"/>
  <c r="D29" i="41" s="1"/>
  <c r="E33" i="41"/>
  <c r="D33" i="41" s="1"/>
  <c r="E24" i="41"/>
  <c r="D24" i="41" s="1"/>
  <c r="E19" i="41"/>
  <c r="D19" i="41" s="1"/>
  <c r="E15" i="41"/>
  <c r="D15" i="41" s="1"/>
  <c r="E22" i="41"/>
  <c r="D22" i="41" s="1"/>
  <c r="E25" i="41"/>
  <c r="D25" i="41" s="1"/>
  <c r="E21" i="41"/>
  <c r="D21" i="41" s="1"/>
  <c r="E32" i="41"/>
  <c r="D32" i="41" s="1"/>
  <c r="E28" i="41"/>
  <c r="D28" i="41" s="1"/>
  <c r="E17" i="41"/>
  <c r="D17" i="41" s="1"/>
  <c r="E13" i="41"/>
  <c r="D13" i="41" s="1"/>
  <c r="E31" i="41"/>
  <c r="D31" i="41" s="1"/>
  <c r="E16" i="41"/>
  <c r="D16" i="41" s="1"/>
  <c r="E27" i="41"/>
  <c r="D27" i="41" s="1"/>
  <c r="E20" i="41"/>
  <c r="D20" i="41" s="1"/>
  <c r="E26" i="41"/>
  <c r="D26" i="41" s="1"/>
  <c r="E18" i="41"/>
  <c r="D18" i="41" s="1"/>
  <c r="E23" i="41"/>
  <c r="D23" i="41" s="1"/>
  <c r="E30" i="41"/>
  <c r="D30" i="41" s="1"/>
  <c r="E34" i="41"/>
  <c r="D34" i="41" s="1"/>
  <c r="E14" i="41"/>
  <c r="D14" i="41" s="1"/>
  <c r="D4" i="46" l="1"/>
  <c r="D5" i="46"/>
  <c r="D4" i="47"/>
  <c r="D12" i="41"/>
  <c r="E5" i="41"/>
  <c r="D5" i="41" s="1"/>
  <c r="D4" i="41" l="1"/>
</calcChain>
</file>

<file path=xl/sharedStrings.xml><?xml version="1.0" encoding="utf-8"?>
<sst xmlns="http://schemas.openxmlformats.org/spreadsheetml/2006/main" count="1279" uniqueCount="367">
  <si>
    <t>Low</t>
  </si>
  <si>
    <t>Medium</t>
  </si>
  <si>
    <t>High</t>
  </si>
  <si>
    <t>n/a</t>
  </si>
  <si>
    <t>Minimal</t>
  </si>
  <si>
    <t>Target Population</t>
  </si>
  <si>
    <t>.005-.019</t>
  </si>
  <si>
    <t>.005-.009</t>
  </si>
  <si>
    <t>Then for each potential strategy….</t>
  </si>
  <si>
    <t>Time period</t>
  </si>
  <si>
    <t>Strategy</t>
  </si>
  <si>
    <t>Classroom PA breaks</t>
  </si>
  <si>
    <t>these are lookup tables hide these columns</t>
  </si>
  <si>
    <t>Dose</t>
  </si>
  <si>
    <t>The reality will of course often be somewhere in between, but a good estimate will help decide what strength rating is most appropriate.</t>
  </si>
  <si>
    <t xml:space="preserve">To the right of each strategy row, examples of minimal, low, medium, high strategies are listed.  </t>
  </si>
  <si>
    <r>
      <t>Low dose =</t>
    </r>
    <r>
      <rPr>
        <sz val="10"/>
        <rFont val="Arial"/>
        <family val="2"/>
      </rPr>
      <t xml:space="preserve"> having some impact that is not significant on a population level</t>
    </r>
  </si>
  <si>
    <t>Dose lookup table</t>
  </si>
  <si>
    <t>calculated dose cluster</t>
  </si>
  <si>
    <t>Estimate Strength</t>
  </si>
  <si>
    <t>Estimate Reach</t>
  </si>
  <si>
    <t>COMPLETE THIS SECTION</t>
  </si>
  <si>
    <t>PE schedule change increases min PE</t>
  </si>
  <si>
    <t>PE curriculum increases MVPA</t>
  </si>
  <si>
    <t>Same as above</t>
  </si>
  <si>
    <t xml:space="preserve"> PA breaks</t>
  </si>
  <si>
    <t>Playground changes</t>
  </si>
  <si>
    <t xml:space="preserve">Note that each strategy might reach different segments of the target population, that's ok! </t>
  </si>
  <si>
    <t>Dose allows us to estimate the overall impact of  strategies that vary widely in their individual effect sizes.</t>
  </si>
  <si>
    <r>
      <t xml:space="preserve">Minimal dose </t>
    </r>
    <r>
      <rPr>
        <sz val="10"/>
        <rFont val="Arial"/>
        <family val="2"/>
      </rPr>
      <t>= no impact on the population as a whole</t>
    </r>
  </si>
  <si>
    <t>Step 1: Choose which behavioral outcome you wish to target</t>
  </si>
  <si>
    <t>INSTRUCTIONS</t>
  </si>
  <si>
    <t>It might be all the students in a district, or all people living in a town, or all employees at a workplace.</t>
  </si>
  <si>
    <t>Dose allows us to estimate overall impact of  strategies that might overlap in reach a lot, a little, or not at all.</t>
  </si>
  <si>
    <t>If you are unsure how to incorporate or rate strategies not listed, please contact us!  cche@ghc.org</t>
  </si>
  <si>
    <t>Step 2: Enter a target population for your initiative</t>
  </si>
  <si>
    <t xml:space="preserve">For a program, reach might be all students enrolled. For an environmental change, it might be all people living within a certain radius. </t>
  </si>
  <si>
    <r>
      <t xml:space="preserve">Medium dose </t>
    </r>
    <r>
      <rPr>
        <sz val="10"/>
        <rFont val="Arial"/>
        <family val="2"/>
      </rPr>
      <t>= having significant impact, though not necessarily measurable in a population level survey</t>
    </r>
  </si>
  <si>
    <r>
      <t xml:space="preserve">High Dose = </t>
    </r>
    <r>
      <rPr>
        <sz val="10"/>
        <rFont val="Arial"/>
        <family val="2"/>
      </rPr>
      <t>having significant impact that would be measurable in a population level survey</t>
    </r>
  </si>
  <si>
    <t>For each strategy targeting this outcome:</t>
  </si>
  <si>
    <t>Click on the tab for the behavior your strategies will focus on changing.</t>
  </si>
  <si>
    <t xml:space="preserve">Note that strategies often reach only subgroups of the population, and often with differing strengths - that's ok! </t>
  </si>
  <si>
    <t>For example, a summer program or a 1-semester class is about 3 months, a PE curriculum change might impact a school year.</t>
  </si>
  <si>
    <t xml:space="preserve">                     (impact across population)   =    (Who is touched)  X   (Effect size of strategy)</t>
  </si>
  <si>
    <r>
      <t xml:space="preserve">For outcome evaluation: </t>
    </r>
    <r>
      <rPr>
        <sz val="12"/>
        <rFont val="Arial"/>
        <family val="2"/>
      </rPr>
      <t>to estimate the overall impact of the cluster of strategies you've implemented</t>
    </r>
  </si>
  <si>
    <r>
      <t xml:space="preserve">For implementation evaluation: </t>
    </r>
    <r>
      <rPr>
        <sz val="12"/>
        <rFont val="Arial"/>
        <family val="2"/>
      </rPr>
      <t>to estimate current impact and see what you could tweak to increase dose</t>
    </r>
  </si>
  <si>
    <t>This community health improvement tool can be used in many ways:</t>
  </si>
  <si>
    <t>Try the dose calculator!</t>
  </si>
  <si>
    <t>HIDE  COL</t>
  </si>
  <si>
    <t>HIDE THIS COL</t>
  </si>
  <si>
    <t>Fill in cells shaded blue</t>
  </si>
  <si>
    <r>
      <rPr>
        <b/>
        <sz val="11"/>
        <color theme="5" tint="-0.249977111117893"/>
        <rFont val="Arial"/>
        <family val="2"/>
      </rPr>
      <t>Step 3</t>
    </r>
    <r>
      <rPr>
        <sz val="11"/>
        <color theme="5" tint="-0.249977111117893"/>
        <rFont val="Arial"/>
        <family val="2"/>
      </rPr>
      <t xml:space="preserve">:  Estimate reach </t>
    </r>
    <r>
      <rPr>
        <i/>
        <sz val="11"/>
        <color theme="5" tint="-0.249977111117893"/>
        <rFont val="Arial"/>
        <family val="2"/>
      </rPr>
      <t>(leave blank if not implementing this strategy)</t>
    </r>
  </si>
  <si>
    <r>
      <rPr>
        <b/>
        <sz val="11"/>
        <color theme="5" tint="-0.249977111117893"/>
        <rFont val="Arial"/>
        <family val="2"/>
      </rPr>
      <t>Step 5:</t>
    </r>
    <r>
      <rPr>
        <sz val="11"/>
        <color theme="5" tint="-0.249977111117893"/>
        <rFont val="Arial"/>
        <family val="2"/>
      </rPr>
      <t xml:space="preserve">  Repeat steps 2-4 for all strategies</t>
    </r>
  </si>
  <si>
    <r>
      <rPr>
        <b/>
        <sz val="11"/>
        <color theme="5" tint="-0.249977111117893"/>
        <rFont val="Arial"/>
        <family val="2"/>
      </rPr>
      <t xml:space="preserve">Step 6:  </t>
    </r>
    <r>
      <rPr>
        <sz val="11"/>
        <color theme="5" tint="-0.249977111117893"/>
        <rFont val="Arial"/>
        <family val="2"/>
      </rPr>
      <t>Review dose and dose cluster calculations</t>
    </r>
  </si>
  <si>
    <t>Estimated dose of this strategy cluster</t>
  </si>
  <si>
    <t>School playground changes</t>
  </si>
  <si>
    <t>Schedule change increases minutes of PE</t>
  </si>
  <si>
    <t>PA program 1           
Write in your own!</t>
  </si>
  <si>
    <t>PA program 2           
Write in your own!</t>
  </si>
  <si>
    <t>PA program 3           
Write in your own!</t>
  </si>
  <si>
    <t>One 5-min break/week</t>
  </si>
  <si>
    <t>Two  5-min breaks/week</t>
  </si>
  <si>
    <t>One 5-min break a day</t>
  </si>
  <si>
    <t>Two 5-min breaks a day</t>
  </si>
  <si>
    <t>Updating for safety or replacement</t>
  </si>
  <si>
    <t>Small changes that impact some</t>
  </si>
  <si>
    <t>Moderate changes: 5 min more daily PA</t>
  </si>
  <si>
    <t>5 more min of PE class/week</t>
  </si>
  <si>
    <t>10 more min of PE class/week</t>
  </si>
  <si>
    <t>30 more min of PE class/week</t>
  </si>
  <si>
    <t>60 more min of PE class/week</t>
  </si>
  <si>
    <t>5 more min   MVPA/week</t>
  </si>
  <si>
    <t>10 more min MVPA/week</t>
  </si>
  <si>
    <t>30 more min MVPA/week</t>
  </si>
  <si>
    <t>60 more min MVPA/week</t>
  </si>
  <si>
    <t>Two 5-min breaks a week</t>
  </si>
  <si>
    <t>20 minutes of break added a day</t>
  </si>
  <si>
    <t>Moderate changes that foster 5 min more daily PA</t>
  </si>
  <si>
    <t>Large changes that foster 10 min more daily PA</t>
  </si>
  <si>
    <t>Dramatic changes that foster 20 min more daily PA</t>
  </si>
  <si>
    <t>120 more min of PE class/week</t>
  </si>
  <si>
    <t>10  more min MVPA/week</t>
  </si>
  <si>
    <t>120 more min MVPA/week</t>
  </si>
  <si>
    <t>One 5-min break a week</t>
  </si>
  <si>
    <t>Three 5-min breaks a week</t>
  </si>
  <si>
    <t>30+ more min of PE class/week</t>
  </si>
  <si>
    <t>30+ more min MVPA/week</t>
  </si>
  <si>
    <t>PA program 2          
Write in your own!</t>
  </si>
  <si>
    <t>EXAMPLES:</t>
  </si>
  <si>
    <t>Outcomes featured in the dose calculator</t>
  </si>
  <si>
    <t>Active transport to/from school</t>
  </si>
  <si>
    <t>Physical activity</t>
  </si>
  <si>
    <t>Fruit &amp; vegetables</t>
  </si>
  <si>
    <t>Sugar sweetened beverages</t>
  </si>
  <si>
    <t>Each tab  represents a behavioral outcome and population to target with a cluster of strategies</t>
  </si>
  <si>
    <t>Healthy food</t>
  </si>
  <si>
    <t>small changes that anecdotally  lead to increase PA</t>
  </si>
  <si>
    <t>moderate changes that achieve some behavior change</t>
  </si>
  <si>
    <t>large changes that foster 5 min more daily PA</t>
  </si>
  <si>
    <t>Large changes: 10 min more daily PA</t>
  </si>
  <si>
    <r>
      <rPr>
        <b/>
        <sz val="12"/>
        <rFont val="Arial"/>
        <family val="2"/>
      </rPr>
      <t>IMPORTANT NOTE:</t>
    </r>
    <r>
      <rPr>
        <sz val="12"/>
        <rFont val="Arial"/>
        <family val="2"/>
      </rPr>
      <t xml:space="preserve">  Dose </t>
    </r>
    <r>
      <rPr>
        <b/>
        <sz val="12"/>
        <color theme="5" tint="-0.249977111117893"/>
        <rFont val="Arial"/>
        <family val="2"/>
      </rPr>
      <t>*</t>
    </r>
    <r>
      <rPr>
        <b/>
        <i/>
        <sz val="12"/>
        <color theme="5" tint="-0.249977111117893"/>
        <rFont val="Arial"/>
        <family val="2"/>
      </rPr>
      <t>estimates*</t>
    </r>
    <r>
      <rPr>
        <i/>
        <sz val="12"/>
        <rFont val="Arial"/>
        <family val="2"/>
      </rPr>
      <t xml:space="preserve"> </t>
    </r>
    <r>
      <rPr>
        <sz val="12"/>
        <rFont val="Arial"/>
        <family val="2"/>
      </rPr>
      <t>impact, which can be difficult to quantify even in broad terms.  
Dose is just one tool that compliments qualitative methods to better understand the impact of strategies on behavior.</t>
    </r>
  </si>
  <si>
    <t>Note: We realize that these estimates are not precise, but they can add to the qualitative story being told about your initiative.</t>
  </si>
  <si>
    <t>There is space to write in your own strategies and estimate strength, if one of the provided descriptions doesn't fit your strategic plan.</t>
  </si>
  <si>
    <t xml:space="preserve">Outcomes include: physical activity, healthy eating, fruit/vegetables, sugar sweetened beverages, for youth and for adults.
You can select different combinations of healthy eating/active living strategies to estimate overall impact on behavior.
Individual strategies might be low dose, but the right cluster of strategies can measurably change population level behavior. </t>
  </si>
  <si>
    <r>
      <t xml:space="preserve">For planning: </t>
    </r>
    <r>
      <rPr>
        <sz val="12"/>
        <rFont val="Arial"/>
        <family val="2"/>
      </rPr>
      <t>to estimate the potential impact of various proposed healthy eating and active living strategies</t>
    </r>
  </si>
  <si>
    <t xml:space="preserve">      Population dose   =   Reach       X    Strength</t>
  </si>
  <si>
    <t>FV program 1           
Write in your own!</t>
  </si>
  <si>
    <t>FV program 2           
Write in your own!</t>
  </si>
  <si>
    <t>FV program 3           
Write in your own!</t>
  </si>
  <si>
    <t>1 lb/week produce per reached youth</t>
  </si>
  <si>
    <t>1/2 lb/week produce per reached youth</t>
  </si>
  <si>
    <t>1/4 lb/week produce per reached youth</t>
  </si>
  <si>
    <t>2 lb/week produce per reached youth</t>
  </si>
  <si>
    <t>1/8 lb/week produce per reached youth</t>
  </si>
  <si>
    <t>Use minimal default if no evaluation, based on literature</t>
  </si>
  <si>
    <t>HF program 1           
Write in your own!</t>
  </si>
  <si>
    <t>HF program 2          
Write in your own!</t>
  </si>
  <si>
    <t>HF program 3           
Write in your own!</t>
  </si>
  <si>
    <t>N/A</t>
  </si>
  <si>
    <t xml:space="preserve">1 unhealthy snack a day removed </t>
  </si>
  <si>
    <t>3 unhealthy snacks a week removed</t>
  </si>
  <si>
    <t>2 unhealthy snacks a day removed</t>
  </si>
  <si>
    <t>Evaluation shows daily meals are 25% healthier</t>
  </si>
  <si>
    <t>Evaluation shows daily meals are 50% healthier</t>
  </si>
  <si>
    <t>Evaluation shows daily meals are 100% healthier</t>
  </si>
  <si>
    <t>Healthy food retail</t>
  </si>
  <si>
    <t>1 meal a day is 10% healthier</t>
  </si>
  <si>
    <t>1 meal a day is      50% healthier</t>
  </si>
  <si>
    <t>1 meal a day is      100% healthier</t>
  </si>
  <si>
    <t>HF program 4           
Write in your own!</t>
  </si>
  <si>
    <t>Evaluation shows daily meals are 10% healthier</t>
  </si>
  <si>
    <t>1 meal a day is      25% healthier</t>
  </si>
  <si>
    <t>1 meal a day is      10% healthier</t>
  </si>
  <si>
    <t>1 unhealthy snack a week removed</t>
  </si>
  <si>
    <t>1 meal a week is 25% healthier</t>
  </si>
  <si>
    <t>Media/Promotion to reduce SSB</t>
  </si>
  <si>
    <t xml:space="preserve">Nutrition education classes </t>
  </si>
  <si>
    <t xml:space="preserve">Changes to cafeteria offerings </t>
  </si>
  <si>
    <t>Changes to snack offerings</t>
  </si>
  <si>
    <t>Produce distribution, from gardening CSAs, farmers markets etc.</t>
  </si>
  <si>
    <t>Garden education/nutrition educaiton Classes</t>
  </si>
  <si>
    <t xml:space="preserve">Adding F/V into cafeteria entrees, salad bars etc. </t>
  </si>
  <si>
    <t>Adding F/V into snacks</t>
  </si>
  <si>
    <t>Harvest of the month, tastings, other media/promotional strategies</t>
  </si>
  <si>
    <t>Removal of SSB from Lunch program</t>
  </si>
  <si>
    <t>Removing 1 SSB a day</t>
  </si>
  <si>
    <t>removing 2 SSB a day</t>
  </si>
  <si>
    <t>SSB program 1           
Write in your own!</t>
  </si>
  <si>
    <t>SSB program 2          
Write in your own!</t>
  </si>
  <si>
    <t>SSB program 3           
Write in your own!</t>
  </si>
  <si>
    <t>SSB program 4           
Write in your own!</t>
  </si>
  <si>
    <t>School Year</t>
  </si>
  <si>
    <t>Summer Break</t>
  </si>
  <si>
    <t>Year Round</t>
  </si>
  <si>
    <t>STRENGTH EXAMPLES</t>
  </si>
  <si>
    <t>10 minutes added (ex. 1 day a week active transport)</t>
  </si>
  <si>
    <t>120 more minutes added per week</t>
  </si>
  <si>
    <t>30 minutes added per week</t>
  </si>
  <si>
    <t>60 minutes added per week</t>
  </si>
  <si>
    <t>Default minimal unless evaluation says otherwise</t>
  </si>
  <si>
    <t>School year</t>
  </si>
  <si>
    <t>Evaluation shows 1 fewer SSB drunk per day</t>
  </si>
  <si>
    <t>Evaluation shows 2 fewer SSB drunk per day</t>
  </si>
  <si>
    <t>Evaluation shows 3 fewer SSB drunk per day</t>
  </si>
  <si>
    <r>
      <rPr>
        <b/>
        <sz val="11"/>
        <color theme="5" tint="-0.249977111117893"/>
        <rFont val="Arial"/>
        <family val="2"/>
      </rPr>
      <t>Step 1</t>
    </r>
    <r>
      <rPr>
        <sz val="11"/>
        <color theme="5" tint="-0.249977111117893"/>
        <rFont val="Arial"/>
        <family val="2"/>
      </rPr>
      <t xml:space="preserve">: enter # in target population </t>
    </r>
  </si>
  <si>
    <t>REACH/STRENGTH NOTES (optional)</t>
  </si>
  <si>
    <t>Step 3: Select an approximate time period for a strategy</t>
  </si>
  <si>
    <t>Step 8: Review/interpret your dose estimates for individual strategies and for the cluster as a whole:</t>
  </si>
  <si>
    <t>Step 7: Repeat steps 3-5 for all strategies that impact this behavioral outcome</t>
  </si>
  <si>
    <t>Step 6: Select a strength estimate based on likely implementation</t>
  </si>
  <si>
    <t xml:space="preserve">Step 5: Estimate number reached/actively participating </t>
  </si>
  <si>
    <t>Step 4: Decide which row best matches your strategy</t>
  </si>
  <si>
    <t>Is there an existing strategy description that matches what you are implementing?</t>
  </si>
  <si>
    <t>If not, use the "Write in your own Program" row to write a brief description of the strategy you are implementing.</t>
  </si>
  <si>
    <r>
      <rPr>
        <b/>
        <sz val="11"/>
        <color theme="5" tint="-0.249977111117893"/>
        <rFont val="Arial"/>
        <family val="2"/>
      </rPr>
      <t>Step 3</t>
    </r>
    <r>
      <rPr>
        <sz val="11"/>
        <color theme="5" tint="-0.249977111117893"/>
        <rFont val="Arial"/>
        <family val="2"/>
      </rPr>
      <t>:  Decide which row best describes the strategy or write in your own.</t>
    </r>
  </si>
  <si>
    <r>
      <rPr>
        <b/>
        <sz val="11"/>
        <color theme="5" tint="-0.249977111117893"/>
        <rFont val="Arial"/>
        <family val="2"/>
      </rPr>
      <t>Step 4</t>
    </r>
    <r>
      <rPr>
        <sz val="11"/>
        <color theme="5" tint="-0.249977111117893"/>
        <rFont val="Arial"/>
        <family val="2"/>
      </rPr>
      <t xml:space="preserve">:  Estimate reach </t>
    </r>
    <r>
      <rPr>
        <i/>
        <sz val="11"/>
        <color theme="5" tint="-0.249977111117893"/>
        <rFont val="Arial"/>
        <family val="2"/>
      </rPr>
      <t>(leave blank if not implementing this strategy)</t>
    </r>
  </si>
  <si>
    <r>
      <rPr>
        <b/>
        <sz val="11"/>
        <color theme="5" tint="-0.249977111117893"/>
        <rFont val="Arial"/>
        <family val="2"/>
      </rPr>
      <t xml:space="preserve">Step 7:  </t>
    </r>
    <r>
      <rPr>
        <sz val="11"/>
        <color theme="5" tint="-0.249977111117893"/>
        <rFont val="Arial"/>
        <family val="2"/>
      </rPr>
      <t>Review dose and dose cluster calculations</t>
    </r>
  </si>
  <si>
    <r>
      <rPr>
        <b/>
        <sz val="11"/>
        <color theme="5" tint="-0.249977111117893"/>
        <rFont val="Arial"/>
        <family val="2"/>
      </rPr>
      <t>Step 6:</t>
    </r>
    <r>
      <rPr>
        <sz val="11"/>
        <color theme="5" tint="-0.249977111117893"/>
        <rFont val="Arial"/>
        <family val="2"/>
      </rPr>
      <t xml:space="preserve">  Repeat steps 2-5 for all strategies</t>
    </r>
  </si>
  <si>
    <t>low</t>
  </si>
  <si>
    <t>Minimal: No population level impact
Low: Non-significant population level impact</t>
  </si>
  <si>
    <t>Minimal: No population level impact
Low: Non-significant population level impact
Medium: Significant population level impact, not necessarily measurable
High:  Significant and measurable impact on the target population</t>
  </si>
  <si>
    <r>
      <t xml:space="preserve">Dose </t>
    </r>
    <r>
      <rPr>
        <b/>
        <sz val="8"/>
        <rFont val="Arial"/>
        <family val="2"/>
      </rPr>
      <t>reachXstrength</t>
    </r>
  </si>
  <si>
    <r>
      <rPr>
        <b/>
        <sz val="11"/>
        <color theme="5" tint="-0.249977111117893"/>
        <rFont val="Arial"/>
        <family val="2"/>
      </rPr>
      <t>Step 5</t>
    </r>
    <r>
      <rPr>
        <sz val="11"/>
        <color theme="5" tint="-0.249977111117893"/>
        <rFont val="Arial"/>
        <family val="2"/>
      </rPr>
      <t xml:space="preserve">: Estimate strength </t>
    </r>
    <r>
      <rPr>
        <i/>
        <sz val="11"/>
        <color theme="5" tint="-0.249977111117893"/>
        <rFont val="Arial"/>
        <family val="2"/>
      </rPr>
      <t>(choose minimal, low, medium, high)</t>
    </r>
  </si>
  <si>
    <t>**EXAMPLE**  Youth Physical Activity (PA) Strategies ** EXAMPLE**</t>
  </si>
  <si>
    <t>minimal</t>
  </si>
  <si>
    <t>Summer PA soccer league</t>
  </si>
  <si>
    <t>medium</t>
  </si>
  <si>
    <t>After school sports programs</t>
  </si>
  <si>
    <t>high</t>
  </si>
  <si>
    <t>Media/promotion of PA and walking/biking</t>
  </si>
  <si>
    <t>Estimated dose of this strategy  cluster</t>
  </si>
  <si>
    <r>
      <rPr>
        <b/>
        <sz val="11"/>
        <color theme="5" tint="-0.249977111117893"/>
        <rFont val="Arial"/>
        <family val="2"/>
      </rPr>
      <t>Step 4</t>
    </r>
    <r>
      <rPr>
        <sz val="11"/>
        <color theme="5" tint="-0.249977111117893"/>
        <rFont val="Arial"/>
        <family val="2"/>
      </rPr>
      <t xml:space="preserve">: Estimate strength </t>
    </r>
    <r>
      <rPr>
        <i/>
        <sz val="11"/>
        <color theme="5" tint="-0.249977111117893"/>
        <rFont val="Arial"/>
        <family val="2"/>
      </rPr>
      <t>(choose minimal, low, medium, high)</t>
    </r>
  </si>
  <si>
    <t>increase FV consumption by 1/2 serving/week</t>
  </si>
  <si>
    <t>increase FV consumption by 1 serving/week</t>
  </si>
  <si>
    <t>increase FV consumption by 3 servings/week</t>
  </si>
  <si>
    <t>increase FV consumption by 5 servings/week</t>
  </si>
  <si>
    <t>Evaluation shows increase  FV of 1/2 serving/week</t>
  </si>
  <si>
    <t>Evaluation shows increase  FV of        1 serving/week</t>
  </si>
  <si>
    <t>Evaluation shows increase  FV of        3 servings/week</t>
  </si>
  <si>
    <t>Evaluation shows increase  FV of 2 serving/week</t>
  </si>
  <si>
    <t>Evaluation shows increase  FV of 5 serving/week</t>
  </si>
  <si>
    <t>Evaluation shows increase  FV of 10 serving/week</t>
  </si>
  <si>
    <t>Evaluation shows increase  FV of 1 serving/week</t>
  </si>
  <si>
    <t>Evaluation shows increase  FV of 3 serving/week</t>
  </si>
  <si>
    <t>30 minutes added/week</t>
  </si>
  <si>
    <t>60 minutes added/week</t>
  </si>
  <si>
    <t>120 more minutes added/week</t>
  </si>
  <si>
    <t>10 minutes added/week</t>
  </si>
  <si>
    <t>Youth Physical Activity (PA) Strategies</t>
  </si>
  <si>
    <t>Youth Fruit and Vegetable (FV) Strategies</t>
  </si>
  <si>
    <t>Youth Healthy Food (HF) Strategies</t>
  </si>
  <si>
    <t>Youth Sugar Sweetened Beverage (SSB) Strategies</t>
  </si>
  <si>
    <r>
      <rPr>
        <b/>
        <sz val="11"/>
        <color theme="5" tint="-0.249977111117893"/>
        <rFont val="Arial"/>
        <family val="2"/>
      </rPr>
      <t>Step 1</t>
    </r>
    <r>
      <rPr>
        <sz val="11"/>
        <color theme="5" tint="-0.249977111117893"/>
        <rFont val="Arial"/>
        <family val="2"/>
      </rPr>
      <t xml:space="preserve">: Enter # in target population </t>
    </r>
  </si>
  <si>
    <t xml:space="preserve">School Year  </t>
  </si>
  <si>
    <t>Yeah Round</t>
  </si>
  <si>
    <r>
      <rPr>
        <b/>
        <sz val="11"/>
        <color theme="5" tint="-0.249977111117893"/>
        <rFont val="Arial"/>
        <family val="2"/>
      </rPr>
      <t>Step 2</t>
    </r>
    <r>
      <rPr>
        <sz val="11"/>
        <color theme="5" tint="-0.249977111117893"/>
        <rFont val="Arial"/>
        <family val="2"/>
      </rPr>
      <t>:  Decide which time period best fits (summer break, school year, year round)</t>
    </r>
  </si>
  <si>
    <t>On the top left of each tab is a blue field for target population.</t>
  </si>
  <si>
    <t>Which duration most closely matches your strategy?  For youth is it summer break, school  year, or year round?</t>
  </si>
  <si>
    <t xml:space="preserve">Note that each strategy might have very different strengths, that's ok! </t>
  </si>
  <si>
    <t>Evaluation shows 2 SSB removed a day</t>
  </si>
  <si>
    <t>Dose Glossary</t>
  </si>
  <si>
    <t xml:space="preserve">Dose cluster </t>
  </si>
  <si>
    <t>Denominator</t>
  </si>
  <si>
    <t>Duration</t>
  </si>
  <si>
    <t>Part of a strength formula; describes how long an activity takes place (15 minutes, 1 hour, etc.)</t>
  </si>
  <si>
    <t>Effect size</t>
  </si>
  <si>
    <t>Exposure</t>
  </si>
  <si>
    <t>Frequency</t>
  </si>
  <si>
    <t>FV strategy</t>
  </si>
  <si>
    <t>HEAL</t>
  </si>
  <si>
    <t>Healthy food (HF) strategy</t>
  </si>
  <si>
    <t>Impact</t>
  </si>
  <si>
    <t>Intervention</t>
  </si>
  <si>
    <t>Numerator</t>
  </si>
  <si>
    <t>Outcome</t>
  </si>
  <si>
    <t>Physical activity (PA) strategy</t>
  </si>
  <si>
    <t>Reach</t>
  </si>
  <si>
    <t>Serving</t>
  </si>
  <si>
    <t>Sugar sweetened beverage (SSB) strategy</t>
  </si>
  <si>
    <t>Strength</t>
  </si>
  <si>
    <t>Target population</t>
  </si>
  <si>
    <t>Touch</t>
  </si>
  <si>
    <t>Strength Rating Guide</t>
  </si>
  <si>
    <t>Time Period</t>
  </si>
  <si>
    <t>Strength can be determined in three ways</t>
  </si>
  <si>
    <t>Strategy Strength</t>
  </si>
  <si>
    <t>=</t>
  </si>
  <si>
    <t>x</t>
  </si>
  <si>
    <t>% increase in physical activity minutes</t>
  </si>
  <si>
    <t>frequency of exposure</t>
  </si>
  <si>
    <t>% increase in servings of fruits and vegetables</t>
  </si>
  <si>
    <t>% energy intake affected</t>
  </si>
  <si>
    <t>decrease in unhealthy</t>
  </si>
  <si>
    <t>frequency</t>
  </si>
  <si>
    <t>% of reached impacted</t>
  </si>
  <si>
    <t>Healthy foods (HF)</t>
  </si>
  <si>
    <t>Fruit and Vegetables (FV)</t>
  </si>
  <si>
    <t>Physical Activity (PA)</t>
  </si>
  <si>
    <t>Behind the scenes calculations</t>
  </si>
  <si>
    <r>
      <t>Sugar Sweetened Beverage (SSB)</t>
    </r>
    <r>
      <rPr>
        <sz val="12"/>
        <color rgb="FF000000"/>
        <rFont val="Arial"/>
        <family val="2"/>
      </rPr>
      <t xml:space="preserve"> </t>
    </r>
  </si>
  <si>
    <t xml:space="preserve">A list terms we are most commonly asked to define.  </t>
  </si>
  <si>
    <t>The bottom number in a fraction. For reach, the denominator is # of people in the target population. For strength, the denominator is the baseline level of a target behavior.</t>
  </si>
  <si>
    <t>A strategy designed to increase consumption of fruits and vegetables.</t>
  </si>
  <si>
    <t>A strategy designed to increase the overall healthfulness of food, in terms of decreasing salt/fat content, decreasing consumption of processed foods, creating proper portions of various food groups, decreasing refined sugar content, and increasing use of whole grains.</t>
  </si>
  <si>
    <t>A strategy that is designed to increase physical activity behaviors in the target population.</t>
  </si>
  <si>
    <t>Population dose (or dose)</t>
  </si>
  <si>
    <t>A way to describe and compare the relative impact of different health promotion strategies. A strategy is considered high dose if its implementation results in many people in the community changing their lifestyles in signficant ways.</t>
  </si>
  <si>
    <t>The number of people from a target population “touched by” or “exposed to” a strategy. It is expressed as a percentage of the target population. Example: a school district with 1,000 students offers an education program for students at one school with 200 students. Reach = 200/1000=20%.</t>
  </si>
  <si>
    <t>Moderate/vigorous physical activity (MVPA)</t>
  </si>
  <si>
    <t xml:space="preserve">Adding FV into cafeteria entrees, salad bars etc. </t>
  </si>
  <si>
    <t>Adding FV into snacks</t>
  </si>
  <si>
    <t>Increase FV consumption by 1 serving a week</t>
  </si>
  <si>
    <t>Increase FV consumption by 2 servings a week</t>
  </si>
  <si>
    <t>Increase FV consumption by 5 servings a week</t>
  </si>
  <si>
    <t>Increase FV consumption by 10 servings a week</t>
  </si>
  <si>
    <t>Removing 1 SSB a week</t>
  </si>
  <si>
    <t>Removing 2 SSB a day</t>
  </si>
  <si>
    <t>Minimal unless evaluation shows change</t>
  </si>
  <si>
    <t>Removing 2 SSB a month</t>
  </si>
  <si>
    <t>Media/promotion to reduce SSB</t>
  </si>
  <si>
    <t>Removal of SSB from lunch program</t>
  </si>
  <si>
    <t>Removal of SSB from summer programs</t>
  </si>
  <si>
    <t>Small changes that aren't measurable</t>
  </si>
  <si>
    <t>Increase FV consumption by 1/2 serving a week</t>
  </si>
  <si>
    <t>Increase FV consumption by 3 servings a week</t>
  </si>
  <si>
    <t>Estimates are influenced by frequecy, duration, and nature of the strategy  and are based on evidence from the literature and prior evaluation experience.</t>
  </si>
  <si>
    <t>If you are completely unsure, you might use the default from the strength rating guide tab as a starting place.</t>
  </si>
  <si>
    <t xml:space="preserve">Note that each strategy might have very different dose ratings, that's ok! </t>
  </si>
  <si>
    <t xml:space="preserve">Dose clustering allows us to estimate the overall dose impact of strategies that vary widely in individual reach/strength/dose. </t>
  </si>
  <si>
    <t>This strength rating guide is useful particularly when planning strategy clusters, in order to estimate potential strength/dose of a set of strategies.  Based on evidence from the literature and our strategy level evaluations, we present average default strength of a strategy given typical implementation.  Strategies might warrant a different rating based on implementation.  The dose calculator includes thresholds of behavior change for strength categories.</t>
  </si>
  <si>
    <t>Increase in behavior (PA &amp; F/V) or net healthy intake (SSB &amp; HF)</t>
  </si>
  <si>
    <t>Below is a table of formulas "behind the scenes" of calculating dose followed by an example.</t>
  </si>
  <si>
    <t>This third way, based on observational, survey, interview and/or detailed implementation data, allows us to more precisely calculate dose.</t>
  </si>
  <si>
    <r>
      <t xml:space="preserve">If you are interested in learning more about calculations, please contact us!  </t>
    </r>
    <r>
      <rPr>
        <b/>
        <sz val="11"/>
        <color theme="8"/>
        <rFont val="Arial"/>
        <family val="2"/>
      </rPr>
      <t>cche@ghc.org</t>
    </r>
  </si>
  <si>
    <t>Adult Physical Activity (PA) Strategies</t>
  </si>
  <si>
    <t>3 Months</t>
  </si>
  <si>
    <t>Active transport to/from work</t>
  </si>
  <si>
    <t>Park improvements</t>
  </si>
  <si>
    <t>Sidewalk/Street improvements</t>
  </si>
  <si>
    <t>Fitness Program</t>
  </si>
  <si>
    <t>5 minutes added/week</t>
  </si>
  <si>
    <t>1 5-min break a week</t>
  </si>
  <si>
    <t>2 5-min breaks a week</t>
  </si>
  <si>
    <t>% impacted</t>
  </si>
  <si>
    <t>Adult Fruit and Vegetable (FV) Strategies</t>
  </si>
  <si>
    <t>Park improvements  add note here about reach/strength  or add comment</t>
  </si>
  <si>
    <t>Large changes that foster 5 min  daily PA or 30 min a week</t>
  </si>
  <si>
    <t>6 months</t>
  </si>
  <si>
    <t>45 minutes added/week</t>
  </si>
  <si>
    <t>15 minutes added/week</t>
  </si>
  <si>
    <t>3 5-min breaks a week</t>
  </si>
  <si>
    <t>Moderate changes that foster 15 min more PA/week</t>
  </si>
  <si>
    <t>minor improvements, little measurable change</t>
  </si>
  <si>
    <t>5 minutes added/week on avg</t>
  </si>
  <si>
    <t>30 minutes added/week on avg</t>
  </si>
  <si>
    <t>10 minutes added/week on avg</t>
  </si>
  <si>
    <t>3 15 minute breaks a week</t>
  </si>
  <si>
    <t>Changes foster 5 min  daily PA or 30 min/wk</t>
  </si>
  <si>
    <t>Large changes that foster 45min a week</t>
  </si>
  <si>
    <t>Dramatic changes  foster 10 min daily or 60 min pa/wk</t>
  </si>
  <si>
    <t>20 minutes added/week on avg</t>
  </si>
  <si>
    <t>2 10-min breaks a week</t>
  </si>
  <si>
    <t>Moderate changes that foster 20 min more PA/week</t>
  </si>
  <si>
    <t>Small changes that foster 15 min more PA/week</t>
  </si>
  <si>
    <t>Minor improvements</t>
  </si>
  <si>
    <t>n/a unless reach is high and many have 0 impact</t>
  </si>
  <si>
    <t>1/4 lb/week produce per reached adult</t>
  </si>
  <si>
    <t>Garden education/nutrition education Classes</t>
  </si>
  <si>
    <t>1/2 lb/week produce per reached adult</t>
  </si>
  <si>
    <t>1 lb/week produce per reached adult</t>
  </si>
  <si>
    <t>2 lb/week produce per reached adult</t>
  </si>
  <si>
    <t>1/8 lb/week produce per reached adult</t>
  </si>
  <si>
    <t>Adult Healthy Food (HF) Strategies</t>
  </si>
  <si>
    <t>3 months</t>
  </si>
  <si>
    <t xml:space="preserve"> </t>
  </si>
  <si>
    <t>Adult Sugar Sweetened Beverage (SSB) Strategies</t>
  </si>
  <si>
    <t>3 Month Strategies</t>
  </si>
  <si>
    <t>6 month strategies</t>
  </si>
  <si>
    <t xml:space="preserve">Year Round </t>
  </si>
  <si>
    <t>Relative change</t>
  </si>
  <si>
    <t>Term</t>
  </si>
  <si>
    <t>Defintion</t>
  </si>
  <si>
    <t>Absolute change</t>
  </si>
  <si>
    <t xml:space="preserve">The behavior which a strategy or set of strategies seeks to change. With regard to obesity, the four outcomes in the dose toolkit are fruit/vegetable consumption, healthier food consumption, sugar sweetened beverage consumption, and physical activity.   </t>
  </si>
  <si>
    <t>When evaluating a fruit/vegetable strategy, 1 serving is typically defined as ½ cup fruit or non-leafy vegetable, 1 cup leafy vegetables, or 1 medium sized piece of fruit.</t>
  </si>
  <si>
    <t>Also known as effect size, average percent change, or individual level impact—describes change in health behavior as a result of being exposed to a strategy.  Strength is expressed as an average percent change in behavior for each person exposed.</t>
  </si>
  <si>
    <t>The group of people that a set of strategies is trying to reach. This can be a community, a workplace, a school or school district, or a geographic area. Each individual strategy might not reach the whole target population, but the combined dose of all strategies will be interpreted as the average amount of impact on an individual in the target population.</t>
  </si>
  <si>
    <t>http://share.kaiserpermanente.org/article/dose-creating-measuring-impact/</t>
  </si>
  <si>
    <t>See dose toolkit  for more information about the dose concept:</t>
  </si>
  <si>
    <t>1. Using default strengths, which are based on literature and prior evaluation evidence (see strength rating guide tab)</t>
  </si>
  <si>
    <t>2. Using implementation data to assign a strength level based on estimated change in behavior (per dose calculator pages)</t>
  </si>
  <si>
    <t>3. Using quantitative data to calculate a more precise estimate of change in behavior from baseline</t>
  </si>
  <si>
    <t>Our strength defaults and estimates are continually being refined as more strategy level evaluations are conducted. We look forward to collaborating with others to continue to build the evidence base.</t>
  </si>
  <si>
    <t>The numerical difference in values associated with a change in behavior after implementing a strategy (e.g., 2.0 servings FV pre vs. 2.5 servings post—absolute difference is 0.5 servings); see also relative change.</t>
  </si>
  <si>
    <t>See population dose.</t>
  </si>
  <si>
    <t>A group of strategies targeting the same population and attempting to change the same behavior, e.g., all strategies targeting youth physical activity in a school district.</t>
  </si>
  <si>
    <t>See strength.</t>
  </si>
  <si>
    <t>See reach.</t>
  </si>
  <si>
    <t>Part of a strength formula; describes how often an activity is taking place (daily for 3 months, weekly for a whole school year, etc.)</t>
  </si>
  <si>
    <t>An abbreviation for Healthy Eating Active Living, which describes groups of behaviors that can reduce obesity.</t>
  </si>
  <si>
    <t>See strategy.</t>
  </si>
  <si>
    <t>Activity that increases the heart rate and leads to at least some change in breathing from resting sedentary levels.</t>
  </si>
  <si>
    <t>The top number in a fraction. For reach, the numerator is # of people touched or exposed. For strength, the numerator is the increase in a behavior.</t>
  </si>
  <si>
    <t>The percent change in a behavior after implementing a strategy (e.g., 2.0 servings FV pre vs. 2.5 servings post—relative change is 0.5/2.0 = 25%); see also absolute change.</t>
  </si>
  <si>
    <t>A program or campaign or environmental change designed to decrease consumption of drinks that have added sugar.</t>
  </si>
  <si>
    <t>A program, policy, or environmental change targeting a behavioral outcome of interest.</t>
  </si>
  <si>
    <t>Removal of SSB froma lunch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</si>
</sst>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
  </numFmts>
  <fonts count="33">
    <font>
      <sz val="10"/>
      <name val="Arial"/>
    </font>
    <font>
      <b/>
      <sz val="10"/>
      <name val="Arial"/>
      <family val="2"/>
    </font>
    <font>
      <sz val="10"/>
      <name val="Arial"/>
      <family val="2"/>
    </font>
    <font>
      <b/>
      <sz val="14"/>
      <name val="Arial"/>
      <family val="2"/>
    </font>
    <font>
      <sz val="14"/>
      <name val="Arial"/>
      <family val="2"/>
    </font>
    <font>
      <b/>
      <sz val="12"/>
      <name val="Arial"/>
      <family val="2"/>
    </font>
    <font>
      <b/>
      <sz val="18"/>
      <name val="Arial"/>
      <family val="2"/>
    </font>
    <font>
      <sz val="16"/>
      <name val="Arial"/>
      <family val="2"/>
    </font>
    <font>
      <sz val="12"/>
      <name val="Arial"/>
      <family val="2"/>
    </font>
    <font>
      <i/>
      <sz val="12"/>
      <name val="Arial"/>
      <family val="2"/>
    </font>
    <font>
      <sz val="11"/>
      <name val="Arial"/>
      <family val="2"/>
    </font>
    <font>
      <b/>
      <sz val="11"/>
      <name val="Arial"/>
      <family val="2"/>
    </font>
    <font>
      <b/>
      <sz val="10"/>
      <color theme="8"/>
      <name val="Arial"/>
      <family val="2"/>
    </font>
    <font>
      <b/>
      <sz val="12"/>
      <color theme="5" tint="-0.249977111117893"/>
      <name val="Arial"/>
      <family val="2"/>
    </font>
    <font>
      <b/>
      <i/>
      <sz val="10"/>
      <name val="Arial"/>
      <family val="2"/>
    </font>
    <font>
      <sz val="11"/>
      <color theme="5" tint="-0.249977111117893"/>
      <name val="Arial"/>
      <family val="2"/>
    </font>
    <font>
      <b/>
      <sz val="11"/>
      <color theme="5" tint="-0.249977111117893"/>
      <name val="Arial"/>
      <family val="2"/>
    </font>
    <font>
      <i/>
      <sz val="11"/>
      <color theme="5" tint="-0.249977111117893"/>
      <name val="Arial"/>
      <family val="2"/>
    </font>
    <font>
      <b/>
      <sz val="10"/>
      <color theme="4" tint="-0.249977111117893"/>
      <name val="Arial"/>
      <family val="2"/>
    </font>
    <font>
      <sz val="16"/>
      <color theme="4" tint="-0.249977111117893"/>
      <name val="Arial"/>
      <family val="2"/>
    </font>
    <font>
      <b/>
      <i/>
      <sz val="12"/>
      <color theme="5" tint="-0.249977111117893"/>
      <name val="Arial"/>
      <family val="2"/>
    </font>
    <font>
      <b/>
      <sz val="10"/>
      <color theme="4"/>
      <name val="Arial"/>
      <family val="2"/>
    </font>
    <font>
      <b/>
      <sz val="8"/>
      <name val="Arial"/>
      <family val="2"/>
    </font>
    <font>
      <b/>
      <sz val="12"/>
      <color rgb="FF222222"/>
      <name val="Calibri"/>
      <family val="2"/>
    </font>
    <font>
      <b/>
      <sz val="12"/>
      <color rgb="FF000000"/>
      <name val="Gill Sans"/>
    </font>
    <font>
      <b/>
      <sz val="12"/>
      <color rgb="FF000000"/>
      <name val="Arial"/>
      <family val="2"/>
    </font>
    <font>
      <sz val="12"/>
      <color rgb="FF000000"/>
      <name val="Arial"/>
      <family val="2"/>
    </font>
    <font>
      <b/>
      <sz val="11"/>
      <color theme="8"/>
      <name val="Arial"/>
      <family val="2"/>
    </font>
    <font>
      <b/>
      <sz val="12"/>
      <color theme="1"/>
      <name val="Arial"/>
      <family val="2"/>
    </font>
    <font>
      <sz val="10"/>
      <color theme="1"/>
      <name val="Arial"/>
      <family val="2"/>
    </font>
    <font>
      <u/>
      <sz val="10"/>
      <color theme="10"/>
      <name val="Arial"/>
      <family val="2"/>
    </font>
    <font>
      <u/>
      <sz val="12"/>
      <color theme="10"/>
      <name val="Arial"/>
      <family val="2"/>
    </font>
    <font>
      <sz val="14"/>
      <color theme="4" tint="-0.249977111117893"/>
      <name val="Arial"/>
      <family val="2"/>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4"/>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FF"/>
        <bgColor indexed="64"/>
      </patternFill>
    </fill>
    <fill>
      <patternFill patternType="solid">
        <fgColor theme="9" tint="-0.249977111117893"/>
        <bgColor indexed="64"/>
      </patternFill>
    </fill>
  </fills>
  <borders count="2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diagonal/>
    </border>
    <border>
      <left style="medium">
        <color theme="0" tint="-0.34998626667073579"/>
      </left>
      <right style="medium">
        <color theme="0" tint="-0.34998626667073579"/>
      </right>
      <top/>
      <bottom style="medium">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ck">
        <color theme="4" tint="-0.249977111117893"/>
      </left>
      <right style="thick">
        <color theme="4" tint="-0.249977111117893"/>
      </right>
      <top style="thick">
        <color theme="4" tint="-0.249977111117893"/>
      </top>
      <bottom/>
      <diagonal/>
    </border>
    <border>
      <left style="thick">
        <color theme="4" tint="-0.249977111117893"/>
      </left>
      <right style="thick">
        <color theme="4" tint="-0.249977111117893"/>
      </right>
      <top/>
      <bottom style="thick">
        <color theme="4" tint="-0.249977111117893"/>
      </bottom>
      <diagonal/>
    </border>
    <border>
      <left style="thick">
        <color theme="4" tint="-0.249977111117893"/>
      </left>
      <right style="thick">
        <color theme="4" tint="-0.249977111117893"/>
      </right>
      <top style="thin">
        <color theme="0" tint="-0.34998626667073579"/>
      </top>
      <bottom style="thick">
        <color theme="4" tint="-0.249977111117893"/>
      </bottom>
      <diagonal/>
    </border>
    <border>
      <left/>
      <right/>
      <top/>
      <bottom style="thin">
        <color theme="7" tint="0.59999389629810485"/>
      </bottom>
      <diagonal/>
    </border>
    <border>
      <left/>
      <right style="medium">
        <color rgb="FF0C5986"/>
      </right>
      <top style="medium">
        <color rgb="FF0C5986"/>
      </top>
      <bottom style="medium">
        <color rgb="FF0C5986"/>
      </bottom>
      <diagonal/>
    </border>
    <border>
      <left/>
      <right/>
      <top style="medium">
        <color rgb="FF0C5986"/>
      </top>
      <bottom style="medium">
        <color rgb="FF0C5986"/>
      </bottom>
      <diagonal/>
    </border>
    <border>
      <left/>
      <right style="medium">
        <color rgb="FF0C5986"/>
      </right>
      <top/>
      <bottom style="medium">
        <color rgb="FF0C5986"/>
      </bottom>
      <diagonal/>
    </border>
    <border>
      <left style="medium">
        <color rgb="FF0C5986"/>
      </left>
      <right/>
      <top style="medium">
        <color rgb="FF0C5986"/>
      </top>
      <bottom style="medium">
        <color rgb="FF0C5986"/>
      </bottom>
      <diagonal/>
    </border>
    <border>
      <left/>
      <right style="medium">
        <color rgb="FF0C5986"/>
      </right>
      <top style="medium">
        <color rgb="FF0C5986"/>
      </top>
      <bottom/>
      <diagonal/>
    </border>
    <border>
      <left style="medium">
        <color rgb="FF0C5986"/>
      </left>
      <right style="medium">
        <color rgb="FF0C5986"/>
      </right>
      <top style="medium">
        <color rgb="FF0C5986"/>
      </top>
      <bottom/>
      <diagonal/>
    </border>
    <border>
      <left style="medium">
        <color rgb="FF0C5986"/>
      </left>
      <right style="medium">
        <color rgb="FF0C5986"/>
      </right>
      <top style="thick">
        <color theme="4" tint="-0.249977111117893"/>
      </top>
      <bottom style="thick">
        <color theme="4" tint="-0.249977111117893"/>
      </bottom>
      <diagonal/>
    </border>
    <border>
      <left style="medium">
        <color rgb="FF0C5986"/>
      </left>
      <right style="thick">
        <color theme="4" tint="-0.249977111117893"/>
      </right>
      <top style="thick">
        <color theme="4" tint="-0.249977111117893"/>
      </top>
      <bottom style="thick">
        <color theme="4" tint="-0.249977111117893"/>
      </bottom>
      <diagonal/>
    </border>
    <border>
      <left/>
      <right style="medium">
        <color rgb="FF0C5986"/>
      </right>
      <top style="thick">
        <color theme="4" tint="-0.249977111117893"/>
      </top>
      <bottom style="thick">
        <color theme="4" tint="-0.249977111117893"/>
      </bottom>
      <diagonal/>
    </border>
    <border>
      <left style="medium">
        <color theme="4" tint="-0.249977111117893"/>
      </left>
      <right style="medium">
        <color theme="4" tint="-0.249977111117893"/>
      </right>
      <top style="medium">
        <color theme="4" tint="-0.249977111117893"/>
      </top>
      <bottom/>
      <diagonal/>
    </border>
    <border>
      <left style="medium">
        <color theme="4" tint="-0.249977111117893"/>
      </left>
      <right style="medium">
        <color theme="4" tint="-0.249977111117893"/>
      </right>
      <top style="medium">
        <color rgb="FF0C5986"/>
      </top>
      <bottom/>
      <diagonal/>
    </border>
    <border>
      <left style="medium">
        <color theme="4" tint="-0.249977111117893"/>
      </left>
      <right style="medium">
        <color theme="4" tint="-0.249977111117893"/>
      </right>
      <top style="medium">
        <color rgb="FF0C5986"/>
      </top>
      <bottom style="medium">
        <color theme="4" tint="-0.249977111117893"/>
      </bottom>
      <diagonal/>
    </border>
  </borders>
  <cellStyleXfs count="3">
    <xf numFmtId="0" fontId="0" fillId="0" borderId="0"/>
    <xf numFmtId="0" fontId="2" fillId="0" borderId="0"/>
    <xf numFmtId="0" fontId="30" fillId="0" borderId="0" applyNumberFormat="0" applyFill="0" applyBorder="0" applyAlignment="0" applyProtection="0"/>
  </cellStyleXfs>
  <cellXfs count="320">
    <xf numFmtId="0" fontId="0" fillId="0" borderId="0" xfId="0"/>
    <xf numFmtId="0" fontId="0" fillId="0" borderId="0" xfId="0" applyAlignment="1">
      <alignment vertical="center"/>
    </xf>
    <xf numFmtId="0" fontId="0" fillId="0" borderId="0" xfId="0" applyAlignment="1">
      <alignment vertical="center" wrapText="1"/>
    </xf>
    <xf numFmtId="0" fontId="1" fillId="0" borderId="0" xfId="0" applyFont="1" applyAlignment="1">
      <alignment vertical="center" wrapText="1"/>
    </xf>
    <xf numFmtId="0" fontId="1" fillId="0" borderId="0" xfId="0" applyFont="1" applyAlignment="1">
      <alignment horizontal="left" vertical="center" wrapText="1" indent="1"/>
    </xf>
    <xf numFmtId="0" fontId="2" fillId="0" borderId="0" xfId="0" applyFont="1" applyAlignment="1">
      <alignment horizontal="left" vertical="center" wrapText="1" indent="1"/>
    </xf>
    <xf numFmtId="0" fontId="2" fillId="0" borderId="0" xfId="0" applyFont="1" applyAlignment="1">
      <alignment vertical="center" wrapText="1"/>
    </xf>
    <xf numFmtId="0" fontId="2" fillId="0" borderId="0" xfId="0" applyFont="1" applyBorder="1" applyAlignment="1">
      <alignment horizontal="left" vertical="center" wrapText="1" indent="1"/>
    </xf>
    <xf numFmtId="0" fontId="0" fillId="3" borderId="0" xfId="0" applyFill="1" applyAlignment="1">
      <alignment vertical="center"/>
    </xf>
    <xf numFmtId="0" fontId="2" fillId="3" borderId="0" xfId="0" applyFont="1" applyFill="1" applyAlignment="1">
      <alignment horizontal="left" vertical="center" wrapText="1" indent="1"/>
    </xf>
    <xf numFmtId="0" fontId="2" fillId="0" borderId="0" xfId="0" applyFont="1" applyAlignment="1">
      <alignment horizontal="center" vertical="center" wrapText="1"/>
    </xf>
    <xf numFmtId="0" fontId="7" fillId="3" borderId="0" xfId="0" applyFont="1" applyFill="1" applyAlignment="1">
      <alignment vertical="center"/>
    </xf>
    <xf numFmtId="0" fontId="7" fillId="3" borderId="0" xfId="0" applyFont="1" applyFill="1" applyAlignment="1">
      <alignment horizontal="center" vertical="center" wrapText="1"/>
    </xf>
    <xf numFmtId="0" fontId="8" fillId="6" borderId="0" xfId="0" applyFont="1" applyFill="1" applyAlignment="1">
      <alignment vertical="center" wrapText="1"/>
    </xf>
    <xf numFmtId="0" fontId="11" fillId="0" borderId="0" xfId="0" applyFont="1" applyAlignment="1">
      <alignment vertical="center"/>
    </xf>
    <xf numFmtId="0" fontId="10" fillId="0" borderId="0" xfId="0" applyFont="1" applyAlignment="1">
      <alignment horizontal="left" vertical="center" wrapText="1"/>
    </xf>
    <xf numFmtId="0" fontId="1" fillId="0" borderId="0" xfId="0" applyFont="1" applyAlignment="1">
      <alignment vertical="center"/>
    </xf>
    <xf numFmtId="0" fontId="5" fillId="0" borderId="0" xfId="0" applyFont="1" applyAlignment="1">
      <alignment vertical="center" wrapText="1"/>
    </xf>
    <xf numFmtId="0" fontId="2" fillId="0" borderId="0" xfId="0" applyFont="1" applyAlignment="1">
      <alignment vertical="center"/>
    </xf>
    <xf numFmtId="0" fontId="8" fillId="0" borderId="0" xfId="0" applyFont="1" applyAlignment="1">
      <alignment vertical="center" wrapText="1"/>
    </xf>
    <xf numFmtId="0" fontId="0" fillId="0" borderId="0" xfId="0" applyAlignment="1">
      <alignment horizontal="center" vertical="center"/>
    </xf>
    <xf numFmtId="164" fontId="0" fillId="0" borderId="0" xfId="0" applyNumberFormat="1" applyAlignment="1">
      <alignment vertical="center"/>
    </xf>
    <xf numFmtId="0" fontId="0" fillId="0" borderId="0" xfId="0" applyAlignment="1">
      <alignment horizontal="center" vertical="center" wrapText="1"/>
    </xf>
    <xf numFmtId="0" fontId="2" fillId="3" borderId="0" xfId="0" applyFont="1" applyFill="1" applyBorder="1" applyAlignment="1">
      <alignment vertical="center" wrapText="1"/>
    </xf>
    <xf numFmtId="0" fontId="0" fillId="2" borderId="0" xfId="0" applyFill="1" applyAlignment="1">
      <alignment vertical="center"/>
    </xf>
    <xf numFmtId="164" fontId="0" fillId="2" borderId="0" xfId="0" applyNumberFormat="1" applyFill="1" applyAlignment="1">
      <alignment vertical="center"/>
    </xf>
    <xf numFmtId="0" fontId="2" fillId="3" borderId="0" xfId="0" applyFont="1" applyFill="1" applyAlignment="1">
      <alignment vertical="center" wrapText="1"/>
    </xf>
    <xf numFmtId="164" fontId="2" fillId="3" borderId="0" xfId="0" applyNumberFormat="1" applyFont="1" applyFill="1" applyAlignment="1">
      <alignment vertical="center" wrapText="1"/>
    </xf>
    <xf numFmtId="164" fontId="1" fillId="0" borderId="0" xfId="0" applyNumberFormat="1" applyFont="1" applyAlignment="1">
      <alignment vertical="center"/>
    </xf>
    <xf numFmtId="164" fontId="2" fillId="0" borderId="0" xfId="0" applyNumberFormat="1" applyFont="1" applyAlignment="1">
      <alignment vertical="center"/>
    </xf>
    <xf numFmtId="0" fontId="2" fillId="2" borderId="0" xfId="0" applyFont="1" applyFill="1" applyAlignment="1">
      <alignment vertical="center"/>
    </xf>
    <xf numFmtId="164" fontId="2" fillId="2" borderId="0" xfId="0" applyNumberFormat="1" applyFont="1" applyFill="1" applyAlignment="1">
      <alignment vertical="center"/>
    </xf>
    <xf numFmtId="0" fontId="3" fillId="0" borderId="0" xfId="0" applyFont="1" applyBorder="1" applyAlignment="1">
      <alignment vertical="center"/>
    </xf>
    <xf numFmtId="0" fontId="13" fillId="0" borderId="0" xfId="0" applyFont="1" applyFill="1" applyBorder="1" applyAlignment="1">
      <alignment vertical="center" wrapText="1"/>
    </xf>
    <xf numFmtId="0" fontId="15" fillId="0" borderId="0" xfId="0" applyFont="1" applyFill="1" applyBorder="1" applyAlignment="1">
      <alignment vertical="center" wrapText="1"/>
    </xf>
    <xf numFmtId="0" fontId="0" fillId="0" borderId="0" xfId="0" applyBorder="1" applyAlignment="1">
      <alignment vertical="center" wrapText="1"/>
    </xf>
    <xf numFmtId="0" fontId="0" fillId="0" borderId="0" xfId="0" applyFill="1" applyAlignment="1">
      <alignment vertical="center"/>
    </xf>
    <xf numFmtId="0" fontId="1" fillId="0" borderId="0" xfId="0" applyFont="1" applyFill="1" applyBorder="1" applyAlignment="1">
      <alignment vertical="center"/>
    </xf>
    <xf numFmtId="0" fontId="2" fillId="0" borderId="0" xfId="0" applyFont="1" applyFill="1" applyAlignment="1">
      <alignment vertical="center"/>
    </xf>
    <xf numFmtId="0" fontId="16" fillId="0" borderId="3" xfId="0" applyFont="1" applyBorder="1" applyAlignment="1">
      <alignment horizontal="center" vertical="center" wrapText="1"/>
    </xf>
    <xf numFmtId="0" fontId="1" fillId="0" borderId="4" xfId="0" applyFont="1" applyBorder="1" applyAlignment="1">
      <alignment horizontal="center" vertical="center" wrapText="1"/>
    </xf>
    <xf numFmtId="165" fontId="1" fillId="0" borderId="5" xfId="0" applyNumberFormat="1" applyFont="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0" fillId="0" borderId="0" xfId="0" applyFill="1" applyAlignment="1">
      <alignment horizontal="center" vertical="center"/>
    </xf>
    <xf numFmtId="0" fontId="14" fillId="0" borderId="0" xfId="0" applyFont="1" applyBorder="1" applyAlignment="1">
      <alignment vertical="center" wrapText="1"/>
    </xf>
    <xf numFmtId="0" fontId="1" fillId="0" borderId="1" xfId="0" applyFont="1" applyFill="1" applyBorder="1" applyAlignment="1">
      <alignment vertical="center" wrapText="1"/>
    </xf>
    <xf numFmtId="0" fontId="2" fillId="0" borderId="1" xfId="0" applyFont="1" applyBorder="1" applyAlignment="1">
      <alignment vertical="center" wrapText="1"/>
    </xf>
    <xf numFmtId="0" fontId="2" fillId="7" borderId="1" xfId="0" applyFont="1" applyFill="1" applyBorder="1" applyAlignment="1">
      <alignment vertical="center" wrapText="1"/>
    </xf>
    <xf numFmtId="0" fontId="2" fillId="3" borderId="1" xfId="0" applyFont="1" applyFill="1" applyBorder="1" applyAlignment="1">
      <alignment vertical="center" wrapText="1"/>
    </xf>
    <xf numFmtId="0" fontId="2" fillId="0" borderId="1" xfId="0" applyFont="1" applyBorder="1" applyAlignment="1">
      <alignment horizontal="center" vertical="center" wrapText="1"/>
    </xf>
    <xf numFmtId="0" fontId="2" fillId="7"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xf>
    <xf numFmtId="164" fontId="1" fillId="4" borderId="1" xfId="0" applyNumberFormat="1" applyFont="1" applyFill="1" applyBorder="1" applyAlignment="1">
      <alignment vertical="center"/>
    </xf>
    <xf numFmtId="0" fontId="2" fillId="0" borderId="1" xfId="0" applyFont="1" applyBorder="1" applyAlignment="1">
      <alignment horizontal="center" vertical="center"/>
    </xf>
    <xf numFmtId="0" fontId="0" fillId="0" borderId="1" xfId="0" applyBorder="1" applyAlignment="1">
      <alignment vertical="center"/>
    </xf>
    <xf numFmtId="0" fontId="0" fillId="5" borderId="1" xfId="0" applyFill="1" applyBorder="1" applyAlignment="1">
      <alignment vertical="center"/>
    </xf>
    <xf numFmtId="164" fontId="0" fillId="0" borderId="1" xfId="0" applyNumberFormat="1" applyBorder="1" applyAlignment="1">
      <alignment vertical="center"/>
    </xf>
    <xf numFmtId="0" fontId="2" fillId="7" borderId="1" xfId="0" applyFont="1" applyFill="1" applyBorder="1" applyAlignment="1">
      <alignment horizontal="center" vertical="center"/>
    </xf>
    <xf numFmtId="0" fontId="0" fillId="7" borderId="1" xfId="0" applyFill="1" applyBorder="1" applyAlignment="1">
      <alignment vertical="center"/>
    </xf>
    <xf numFmtId="164" fontId="0" fillId="7" borderId="1" xfId="0" applyNumberFormat="1" applyFill="1" applyBorder="1" applyAlignment="1">
      <alignment vertical="center"/>
    </xf>
    <xf numFmtId="0" fontId="2" fillId="3" borderId="1" xfId="0" applyFont="1" applyFill="1" applyBorder="1" applyAlignment="1">
      <alignment horizontal="center" vertical="center"/>
    </xf>
    <xf numFmtId="0" fontId="0" fillId="3" borderId="1" xfId="0" applyFill="1" applyBorder="1" applyAlignment="1">
      <alignment vertical="center"/>
    </xf>
    <xf numFmtId="164" fontId="0" fillId="3" borderId="1" xfId="0" applyNumberFormat="1" applyFill="1"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wrapText="1"/>
    </xf>
    <xf numFmtId="0" fontId="1" fillId="0" borderId="2" xfId="0" applyFont="1" applyBorder="1" applyAlignment="1">
      <alignment vertical="center" wrapText="1"/>
    </xf>
    <xf numFmtId="0" fontId="0" fillId="0" borderId="6" xfId="0" applyBorder="1" applyAlignment="1">
      <alignment vertical="center"/>
    </xf>
    <xf numFmtId="0" fontId="1" fillId="0" borderId="6" xfId="0" applyFont="1" applyBorder="1" applyAlignment="1">
      <alignment vertical="center"/>
    </xf>
    <xf numFmtId="0" fontId="1" fillId="7" borderId="2" xfId="0" applyFont="1" applyFill="1" applyBorder="1" applyAlignment="1">
      <alignment vertical="center" wrapText="1"/>
    </xf>
    <xf numFmtId="0" fontId="1" fillId="7" borderId="6" xfId="0" applyFont="1" applyFill="1" applyBorder="1" applyAlignment="1">
      <alignment vertical="center"/>
    </xf>
    <xf numFmtId="0" fontId="0" fillId="7" borderId="6" xfId="0" applyFill="1" applyBorder="1" applyAlignment="1">
      <alignment vertical="center"/>
    </xf>
    <xf numFmtId="0" fontId="0" fillId="0" borderId="7" xfId="0" applyBorder="1" applyAlignment="1">
      <alignment vertical="center"/>
    </xf>
    <xf numFmtId="0" fontId="1" fillId="0" borderId="1" xfId="0" applyFont="1" applyBorder="1" applyAlignment="1">
      <alignment vertical="center"/>
    </xf>
    <xf numFmtId="0" fontId="18" fillId="0" borderId="1" xfId="0" applyFont="1" applyFill="1" applyBorder="1" applyAlignment="1">
      <alignment horizontal="center" vertical="center" wrapText="1"/>
    </xf>
    <xf numFmtId="0" fontId="4" fillId="0" borderId="0" xfId="0" applyFont="1" applyAlignment="1">
      <alignment vertical="center" wrapText="1"/>
    </xf>
    <xf numFmtId="0" fontId="19" fillId="0" borderId="0" xfId="0" applyFont="1" applyAlignment="1">
      <alignment vertical="center" wrapText="1"/>
    </xf>
    <xf numFmtId="0" fontId="1" fillId="0" borderId="8"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5" fillId="0" borderId="0" xfId="0" applyFont="1" applyAlignment="1">
      <alignment horizontal="left" vertical="center" wrapText="1" indent="1"/>
    </xf>
    <xf numFmtId="0" fontId="13" fillId="0" borderId="0" xfId="0" applyFont="1" applyAlignment="1">
      <alignment vertical="center" wrapText="1"/>
    </xf>
    <xf numFmtId="0" fontId="18" fillId="0" borderId="0" xfId="0" applyFont="1" applyBorder="1" applyAlignment="1">
      <alignment vertical="center"/>
    </xf>
    <xf numFmtId="0" fontId="6" fillId="0" borderId="0" xfId="0" applyFont="1" applyBorder="1" applyAlignment="1">
      <alignment vertical="center"/>
    </xf>
    <xf numFmtId="0" fontId="5" fillId="8" borderId="0" xfId="0" applyFont="1" applyFill="1" applyAlignment="1">
      <alignment vertical="center" wrapText="1"/>
    </xf>
    <xf numFmtId="0" fontId="1" fillId="5" borderId="0" xfId="0" applyFont="1" applyFill="1" applyBorder="1" applyAlignment="1">
      <alignment vertical="center" wrapText="1"/>
    </xf>
    <xf numFmtId="0" fontId="12" fillId="0" borderId="1" xfId="0" applyFont="1" applyBorder="1" applyAlignment="1" applyProtection="1">
      <alignment vertical="center" wrapText="1"/>
      <protection locked="0"/>
    </xf>
    <xf numFmtId="0" fontId="12" fillId="7" borderId="1" xfId="0" applyFont="1" applyFill="1" applyBorder="1" applyAlignment="1" applyProtection="1">
      <alignment vertical="center" wrapText="1"/>
      <protection locked="0"/>
    </xf>
    <xf numFmtId="0" fontId="0" fillId="5" borderId="1" xfId="0" applyFill="1" applyBorder="1" applyAlignment="1" applyProtection="1">
      <alignment vertical="center"/>
      <protection locked="0"/>
    </xf>
    <xf numFmtId="0" fontId="2" fillId="5" borderId="1" xfId="0" applyFont="1" applyFill="1" applyBorder="1" applyAlignment="1" applyProtection="1">
      <alignment vertical="center"/>
      <protection locked="0"/>
    </xf>
    <xf numFmtId="0" fontId="1" fillId="7" borderId="6" xfId="0" applyFont="1" applyFill="1" applyBorder="1" applyAlignment="1">
      <alignment vertical="center" wrapText="1"/>
    </xf>
    <xf numFmtId="0" fontId="1" fillId="7" borderId="7" xfId="0" applyFont="1" applyFill="1" applyBorder="1" applyAlignment="1">
      <alignment vertical="center"/>
    </xf>
    <xf numFmtId="0" fontId="1" fillId="3" borderId="6" xfId="0" applyFont="1" applyFill="1" applyBorder="1" applyAlignment="1">
      <alignment vertical="center"/>
    </xf>
    <xf numFmtId="0" fontId="12" fillId="3" borderId="1" xfId="0" applyFont="1" applyFill="1" applyBorder="1" applyAlignment="1" applyProtection="1">
      <alignment vertical="center" wrapText="1"/>
      <protection locked="0"/>
    </xf>
    <xf numFmtId="0" fontId="0" fillId="3" borderId="6" xfId="0" applyFill="1" applyBorder="1" applyAlignment="1">
      <alignment vertical="center"/>
    </xf>
    <xf numFmtId="0" fontId="0" fillId="3" borderId="7" xfId="0" applyFill="1" applyBorder="1" applyAlignment="1">
      <alignment vertical="center"/>
    </xf>
    <xf numFmtId="0" fontId="2" fillId="0" borderId="1" xfId="0" applyFont="1" applyBorder="1" applyAlignment="1" applyProtection="1">
      <alignment vertical="center" wrapText="1"/>
      <protection locked="0"/>
    </xf>
    <xf numFmtId="0" fontId="18" fillId="0" borderId="1" xfId="0" applyFont="1" applyBorder="1" applyAlignment="1">
      <alignment vertical="center" wrapText="1"/>
    </xf>
    <xf numFmtId="166" fontId="0" fillId="0" borderId="1" xfId="0" applyNumberFormat="1" applyBorder="1" applyAlignment="1">
      <alignment vertical="center"/>
    </xf>
    <xf numFmtId="0" fontId="12" fillId="3" borderId="1" xfId="0" applyFont="1" applyFill="1" applyBorder="1" applyAlignment="1">
      <alignment vertical="center" wrapText="1"/>
    </xf>
    <xf numFmtId="0" fontId="1" fillId="3" borderId="2" xfId="0" applyFont="1" applyFill="1" applyBorder="1" applyAlignment="1">
      <alignment horizontal="center" vertical="center" wrapText="1"/>
    </xf>
    <xf numFmtId="0" fontId="1" fillId="0" borderId="8" xfId="0" applyFont="1" applyBorder="1" applyAlignment="1">
      <alignment horizontal="left" vertical="center"/>
    </xf>
    <xf numFmtId="0" fontId="2" fillId="5" borderId="0" xfId="0" applyFont="1" applyFill="1" applyBorder="1" applyAlignment="1">
      <alignment vertical="center"/>
    </xf>
    <xf numFmtId="0" fontId="2" fillId="3" borderId="10" xfId="0" applyFont="1" applyFill="1" applyBorder="1" applyAlignment="1">
      <alignment horizontal="center" vertical="center" wrapText="1"/>
    </xf>
    <xf numFmtId="0" fontId="2" fillId="5" borderId="2" xfId="0" applyFont="1" applyFill="1" applyBorder="1" applyAlignment="1" applyProtection="1">
      <alignment vertical="center"/>
      <protection locked="0"/>
    </xf>
    <xf numFmtId="0" fontId="2" fillId="3" borderId="2" xfId="0" applyFont="1" applyFill="1" applyBorder="1" applyAlignment="1">
      <alignment horizontal="center" vertical="center" wrapText="1"/>
    </xf>
    <xf numFmtId="0" fontId="2" fillId="5" borderId="7" xfId="0" applyFont="1" applyFill="1" applyBorder="1" applyAlignment="1" applyProtection="1">
      <alignment vertical="center"/>
      <protection locked="0"/>
    </xf>
    <xf numFmtId="0" fontId="2" fillId="3" borderId="7" xfId="0" applyFont="1" applyFill="1" applyBorder="1" applyAlignment="1">
      <alignment horizontal="center" vertical="center" wrapText="1"/>
    </xf>
    <xf numFmtId="0" fontId="21" fillId="3" borderId="0" xfId="0" applyFont="1" applyFill="1" applyBorder="1" applyAlignment="1" applyProtection="1">
      <alignment vertical="center"/>
      <protection locked="0"/>
    </xf>
    <xf numFmtId="0" fontId="2" fillId="5" borderId="0" xfId="0" applyFont="1" applyFill="1" applyBorder="1" applyAlignment="1" applyProtection="1">
      <alignment vertical="center"/>
      <protection locked="0"/>
    </xf>
    <xf numFmtId="0" fontId="0" fillId="0" borderId="0" xfId="0" applyBorder="1" applyAlignment="1">
      <alignment vertical="center"/>
    </xf>
    <xf numFmtId="0" fontId="0" fillId="0" borderId="0" xfId="0" applyBorder="1" applyAlignment="1" applyProtection="1">
      <alignment vertical="center"/>
      <protection locked="0"/>
    </xf>
    <xf numFmtId="0" fontId="12" fillId="0" borderId="11" xfId="0" applyFont="1" applyFill="1" applyBorder="1" applyAlignment="1">
      <alignment horizontal="center" wrapText="1"/>
    </xf>
    <xf numFmtId="0" fontId="0" fillId="5" borderId="12" xfId="0" applyFill="1" applyBorder="1" applyAlignment="1" applyProtection="1">
      <alignment vertical="center"/>
      <protection locked="0"/>
    </xf>
    <xf numFmtId="0" fontId="1" fillId="3" borderId="1" xfId="0" applyFont="1" applyFill="1" applyBorder="1" applyAlignment="1">
      <alignment vertical="center" wrapText="1"/>
    </xf>
    <xf numFmtId="0" fontId="1" fillId="7" borderId="1" xfId="0" applyFont="1" applyFill="1" applyBorder="1" applyAlignment="1">
      <alignment vertical="center" wrapText="1"/>
    </xf>
    <xf numFmtId="0" fontId="1" fillId="0" borderId="1" xfId="0" applyFont="1" applyBorder="1" applyAlignment="1">
      <alignment vertical="center" wrapText="1"/>
    </xf>
    <xf numFmtId="0" fontId="2" fillId="0" borderId="0" xfId="0" applyFont="1" applyFill="1" applyAlignment="1">
      <alignment vertical="center" wrapText="1"/>
    </xf>
    <xf numFmtId="165" fontId="1" fillId="9" borderId="5" xfId="0" applyNumberFormat="1" applyFont="1" applyFill="1" applyBorder="1" applyAlignment="1">
      <alignment horizontal="center" vertical="center"/>
    </xf>
    <xf numFmtId="0" fontId="1" fillId="10" borderId="4" xfId="0" applyFont="1" applyFill="1" applyBorder="1" applyAlignment="1">
      <alignment horizontal="center" vertical="center" wrapText="1"/>
    </xf>
    <xf numFmtId="0" fontId="2" fillId="0" borderId="0" xfId="0" applyFont="1" applyFill="1" applyBorder="1" applyAlignment="1">
      <alignment vertical="center"/>
    </xf>
    <xf numFmtId="0" fontId="1" fillId="0" borderId="0" xfId="0" applyFont="1" applyFill="1" applyBorder="1" applyAlignment="1">
      <alignment vertical="center" wrapText="1"/>
    </xf>
    <xf numFmtId="1" fontId="1" fillId="5" borderId="13" xfId="0" applyNumberFormat="1" applyFont="1" applyFill="1" applyBorder="1" applyAlignment="1" applyProtection="1">
      <alignment horizontal="center" vertical="center"/>
      <protection locked="0"/>
    </xf>
    <xf numFmtId="0" fontId="15" fillId="0" borderId="0" xfId="0" applyFont="1" applyFill="1" applyBorder="1" applyAlignment="1">
      <alignment wrapText="1"/>
    </xf>
    <xf numFmtId="0" fontId="6" fillId="10" borderId="0" xfId="0" applyFont="1" applyFill="1" applyAlignment="1">
      <alignment horizontal="center" vertical="center" wrapText="1"/>
    </xf>
    <xf numFmtId="0" fontId="2" fillId="3" borderId="1"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0" fillId="11" borderId="0" xfId="0" applyFill="1" applyAlignment="1"/>
    <xf numFmtId="0" fontId="6" fillId="11" borderId="0" xfId="0" applyFont="1" applyFill="1" applyAlignment="1">
      <alignment horizontal="left" vertical="center"/>
    </xf>
    <xf numFmtId="0" fontId="24" fillId="12" borderId="0" xfId="0" applyFont="1" applyFill="1" applyBorder="1" applyAlignment="1">
      <alignment vertical="center"/>
    </xf>
    <xf numFmtId="0" fontId="25" fillId="0" borderId="24" xfId="0" applyFont="1" applyFill="1" applyBorder="1" applyAlignment="1">
      <alignment vertical="center" wrapText="1"/>
    </xf>
    <xf numFmtId="0" fontId="25" fillId="0" borderId="15" xfId="0" applyFont="1" applyFill="1" applyBorder="1" applyAlignment="1">
      <alignment horizontal="center" vertical="center" wrapText="1"/>
    </xf>
    <xf numFmtId="0" fontId="25" fillId="0" borderId="25" xfId="0" applyFont="1" applyFill="1" applyBorder="1" applyAlignment="1">
      <alignment vertical="center" wrapText="1"/>
    </xf>
    <xf numFmtId="0" fontId="25" fillId="0" borderId="17"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26" xfId="0" applyFont="1" applyFill="1" applyBorder="1" applyAlignment="1">
      <alignment vertical="center" wrapText="1"/>
    </xf>
    <xf numFmtId="0" fontId="25" fillId="0" borderId="23"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10" fillId="0" borderId="0" xfId="0" applyFont="1"/>
    <xf numFmtId="0" fontId="0" fillId="0" borderId="14" xfId="0" applyBorder="1" applyAlignment="1">
      <alignment vertical="center"/>
    </xf>
    <xf numFmtId="0" fontId="5" fillId="0" borderId="0" xfId="0" applyFont="1" applyAlignment="1">
      <alignment horizontal="left" vertical="center"/>
    </xf>
    <xf numFmtId="0" fontId="4" fillId="0" borderId="0" xfId="0" applyFont="1" applyAlignment="1">
      <alignment vertical="center"/>
    </xf>
    <xf numFmtId="0" fontId="19" fillId="0" borderId="0" xfId="0" applyFont="1" applyAlignment="1">
      <alignment vertical="center"/>
    </xf>
    <xf numFmtId="0" fontId="2" fillId="0" borderId="0" xfId="0" applyFont="1" applyBorder="1" applyAlignment="1">
      <alignment vertical="center" wrapText="1"/>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164" fontId="2" fillId="0" borderId="0" xfId="0" applyNumberFormat="1" applyFont="1" applyBorder="1" applyAlignment="1">
      <alignment vertical="center"/>
    </xf>
    <xf numFmtId="0" fontId="2" fillId="0" borderId="0" xfId="0" applyFont="1" applyBorder="1" applyAlignment="1">
      <alignment horizontal="center" vertical="center" wrapText="1"/>
    </xf>
    <xf numFmtId="0" fontId="2" fillId="5" borderId="12" xfId="0" applyFont="1" applyFill="1" applyBorder="1" applyAlignment="1" applyProtection="1">
      <alignment vertical="center"/>
      <protection locked="0"/>
    </xf>
    <xf numFmtId="0" fontId="2" fillId="2" borderId="0" xfId="0" applyFont="1" applyFill="1" applyBorder="1" applyAlignment="1">
      <alignment vertical="center"/>
    </xf>
    <xf numFmtId="0" fontId="2" fillId="0" borderId="0" xfId="0" applyFont="1" applyFill="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7" borderId="1" xfId="0" applyFont="1" applyFill="1" applyBorder="1" applyAlignment="1">
      <alignment vertical="center"/>
    </xf>
    <xf numFmtId="164" fontId="2" fillId="7" borderId="1" xfId="0" applyNumberFormat="1" applyFont="1" applyFill="1" applyBorder="1" applyAlignment="1">
      <alignment vertical="center"/>
    </xf>
    <xf numFmtId="164" fontId="2" fillId="7" borderId="2" xfId="0" applyNumberFormat="1" applyFont="1" applyFill="1" applyBorder="1" applyAlignment="1">
      <alignment vertical="center"/>
    </xf>
    <xf numFmtId="0" fontId="2" fillId="5" borderId="8" xfId="0" applyFont="1" applyFill="1" applyBorder="1" applyAlignment="1" applyProtection="1">
      <alignment vertical="center"/>
      <protection locked="0"/>
    </xf>
    <xf numFmtId="164" fontId="2" fillId="7" borderId="7" xfId="0" applyNumberFormat="1" applyFont="1" applyFill="1" applyBorder="1" applyAlignment="1">
      <alignment vertical="center"/>
    </xf>
    <xf numFmtId="0" fontId="2" fillId="3" borderId="6" xfId="0" applyFont="1" applyFill="1" applyBorder="1" applyAlignment="1">
      <alignment vertical="center"/>
    </xf>
    <xf numFmtId="0" fontId="2" fillId="3" borderId="7" xfId="0" applyFont="1" applyFill="1" applyBorder="1" applyAlignment="1">
      <alignment vertical="center"/>
    </xf>
    <xf numFmtId="0" fontId="2" fillId="0" borderId="1" xfId="0" applyFont="1" applyBorder="1" applyAlignment="1">
      <alignment vertical="center"/>
    </xf>
    <xf numFmtId="164" fontId="2" fillId="0" borderId="1" xfId="0" applyNumberFormat="1" applyFont="1" applyBorder="1" applyAlignment="1">
      <alignment vertical="center"/>
    </xf>
    <xf numFmtId="0" fontId="2" fillId="7" borderId="6" xfId="0" applyFont="1" applyFill="1" applyBorder="1" applyAlignment="1">
      <alignment vertical="center"/>
    </xf>
    <xf numFmtId="0" fontId="2" fillId="3" borderId="1" xfId="0" applyFont="1" applyFill="1" applyBorder="1" applyAlignment="1">
      <alignment vertical="center"/>
    </xf>
    <xf numFmtId="164" fontId="2" fillId="3" borderId="1" xfId="0" applyNumberFormat="1" applyFont="1" applyFill="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5" borderId="1" xfId="0" applyFont="1" applyFill="1" applyBorder="1" applyAlignment="1">
      <alignment vertical="center"/>
    </xf>
    <xf numFmtId="0" fontId="10" fillId="0" borderId="0" xfId="0" applyFont="1" applyAlignment="1">
      <alignment vertical="center"/>
    </xf>
    <xf numFmtId="0" fontId="10" fillId="0" borderId="0" xfId="0" applyFont="1" applyAlignment="1">
      <alignment horizontal="left" vertical="center" indent="1"/>
    </xf>
    <xf numFmtId="0" fontId="29" fillId="0" borderId="0" xfId="0" applyFont="1" applyBorder="1" applyAlignment="1">
      <alignment wrapText="1"/>
    </xf>
    <xf numFmtId="0" fontId="6" fillId="0" borderId="0" xfId="0" applyFont="1" applyFill="1" applyAlignment="1">
      <alignment vertical="top"/>
    </xf>
    <xf numFmtId="0" fontId="10" fillId="0" borderId="0" xfId="0" applyFont="1" applyFill="1" applyAlignment="1">
      <alignment vertical="top"/>
    </xf>
    <xf numFmtId="0" fontId="3" fillId="0" borderId="0" xfId="0" applyFont="1" applyFill="1" applyAlignment="1">
      <alignment vertical="top"/>
    </xf>
    <xf numFmtId="0" fontId="28" fillId="0" borderId="0" xfId="0" applyFont="1" applyFill="1" applyBorder="1" applyAlignment="1">
      <alignment vertical="top" wrapText="1"/>
    </xf>
    <xf numFmtId="0" fontId="23" fillId="0" borderId="0" xfId="0" applyFont="1" applyFill="1" applyBorder="1" applyAlignment="1">
      <alignment vertical="top" wrapText="1"/>
    </xf>
    <xf numFmtId="0" fontId="4" fillId="0" borderId="0" xfId="0" applyFont="1" applyFill="1" applyAlignment="1">
      <alignment vertical="top"/>
    </xf>
    <xf numFmtId="0" fontId="19" fillId="0" borderId="0" xfId="0" applyFont="1" applyFill="1" applyAlignment="1">
      <alignment vertical="top"/>
    </xf>
    <xf numFmtId="0" fontId="0" fillId="0" borderId="0" xfId="0" applyFill="1" applyAlignment="1">
      <alignment vertical="top"/>
    </xf>
    <xf numFmtId="0" fontId="2" fillId="0" borderId="0" xfId="0" applyFont="1" applyFill="1" applyAlignment="1">
      <alignment vertical="top"/>
    </xf>
    <xf numFmtId="0" fontId="2" fillId="0" borderId="0" xfId="0" applyFont="1" applyFill="1" applyBorder="1" applyAlignment="1">
      <alignment vertical="top" wrapText="1"/>
    </xf>
    <xf numFmtId="0" fontId="10" fillId="0" borderId="0" xfId="0" applyFont="1" applyAlignment="1">
      <alignment vertical="center" wrapText="1"/>
    </xf>
    <xf numFmtId="0" fontId="1" fillId="0" borderId="0" xfId="0" applyFont="1"/>
    <xf numFmtId="0" fontId="19" fillId="0" borderId="0" xfId="0" applyFont="1" applyFill="1" applyAlignment="1">
      <alignment vertical="center" wrapText="1"/>
    </xf>
    <xf numFmtId="0" fontId="31" fillId="0" borderId="0" xfId="2" applyFont="1" applyAlignment="1">
      <alignment horizontal="left" vertical="center" wrapText="1" indent="1"/>
    </xf>
    <xf numFmtId="0" fontId="8" fillId="0" borderId="0" xfId="0" applyFont="1"/>
    <xf numFmtId="0" fontId="32" fillId="0" borderId="0" xfId="0" applyFont="1"/>
    <xf numFmtId="0" fontId="29" fillId="0" borderId="0" xfId="0" applyFont="1" applyFill="1" applyBorder="1" applyAlignment="1">
      <alignment vertical="center" wrapText="1"/>
    </xf>
    <xf numFmtId="0" fontId="18" fillId="0" borderId="0" xfId="0" applyFont="1" applyAlignment="1">
      <alignment horizontal="left" vertical="center" wrapText="1" indent="1"/>
    </xf>
    <xf numFmtId="0" fontId="2" fillId="0" borderId="0" xfId="0" applyFont="1" applyAlignment="1" applyProtection="1">
      <alignment vertical="center"/>
      <protection hidden="1"/>
    </xf>
    <xf numFmtId="0" fontId="2" fillId="0" borderId="0" xfId="0" applyFont="1" applyBorder="1" applyAlignment="1" applyProtection="1">
      <alignment vertical="center"/>
      <protection hidden="1"/>
    </xf>
    <xf numFmtId="0" fontId="2" fillId="2" borderId="0" xfId="0" applyFont="1" applyFill="1" applyBorder="1" applyAlignment="1" applyProtection="1">
      <alignment vertical="center"/>
      <protection hidden="1"/>
    </xf>
    <xf numFmtId="0" fontId="2" fillId="3" borderId="0" xfId="0" applyFont="1" applyFill="1" applyBorder="1" applyAlignment="1" applyProtection="1">
      <alignment vertical="center" wrapText="1"/>
      <protection hidden="1"/>
    </xf>
    <xf numFmtId="0" fontId="2" fillId="3" borderId="0" xfId="0" applyFont="1" applyFill="1" applyAlignment="1" applyProtection="1">
      <alignment vertical="center" wrapText="1"/>
      <protection hidden="1"/>
    </xf>
    <xf numFmtId="0" fontId="2" fillId="2" borderId="0" xfId="0" applyFont="1" applyFill="1" applyAlignment="1" applyProtection="1">
      <alignment vertical="center"/>
      <protection hidden="1"/>
    </xf>
    <xf numFmtId="0" fontId="1" fillId="0" borderId="1" xfId="0" applyFont="1" applyFill="1" applyBorder="1" applyAlignment="1" applyProtection="1">
      <alignment vertical="center"/>
      <protection hidden="1"/>
    </xf>
    <xf numFmtId="0" fontId="2" fillId="7" borderId="1" xfId="0" applyFont="1" applyFill="1" applyBorder="1" applyAlignment="1" applyProtection="1">
      <alignment vertical="center"/>
      <protection hidden="1"/>
    </xf>
    <xf numFmtId="0" fontId="2" fillId="0" borderId="1" xfId="0" applyFont="1" applyBorder="1" applyAlignment="1" applyProtection="1">
      <alignment vertical="center"/>
      <protection hidden="1"/>
    </xf>
    <xf numFmtId="0" fontId="2" fillId="3" borderId="1" xfId="0" applyFont="1" applyFill="1" applyBorder="1" applyAlignment="1" applyProtection="1">
      <alignment vertical="center"/>
      <protection hidden="1"/>
    </xf>
    <xf numFmtId="0" fontId="0" fillId="0" borderId="0" xfId="0" applyAlignment="1" applyProtection="1">
      <alignment vertical="center"/>
      <protection hidden="1"/>
    </xf>
    <xf numFmtId="164" fontId="2" fillId="2" borderId="0" xfId="0" applyNumberFormat="1" applyFont="1" applyFill="1" applyAlignment="1" applyProtection="1">
      <alignment vertical="center"/>
      <protection hidden="1"/>
    </xf>
    <xf numFmtId="164" fontId="1" fillId="4" borderId="1" xfId="0" applyNumberFormat="1" applyFont="1" applyFill="1" applyBorder="1" applyAlignment="1" applyProtection="1">
      <alignment vertical="center"/>
      <protection hidden="1"/>
    </xf>
    <xf numFmtId="164" fontId="2" fillId="7" borderId="1" xfId="0" applyNumberFormat="1" applyFont="1" applyFill="1" applyBorder="1" applyAlignment="1" applyProtection="1">
      <alignment vertical="center"/>
      <protection hidden="1"/>
    </xf>
    <xf numFmtId="164" fontId="2" fillId="7" borderId="2" xfId="0" applyNumberFormat="1" applyFont="1" applyFill="1" applyBorder="1" applyAlignment="1" applyProtection="1">
      <alignment vertical="center"/>
      <protection hidden="1"/>
    </xf>
    <xf numFmtId="164" fontId="2" fillId="7" borderId="7" xfId="0" applyNumberFormat="1" applyFont="1" applyFill="1" applyBorder="1" applyAlignment="1" applyProtection="1">
      <alignment vertical="center"/>
      <protection hidden="1"/>
    </xf>
    <xf numFmtId="164" fontId="2" fillId="0" borderId="1" xfId="0" applyNumberFormat="1" applyFont="1" applyBorder="1" applyAlignment="1" applyProtection="1">
      <alignment vertical="center"/>
      <protection hidden="1"/>
    </xf>
    <xf numFmtId="164" fontId="2" fillId="3" borderId="1" xfId="0" applyNumberFormat="1" applyFont="1" applyFill="1" applyBorder="1" applyAlignment="1" applyProtection="1">
      <alignment vertical="center"/>
      <protection hidden="1"/>
    </xf>
    <xf numFmtId="0" fontId="2" fillId="3" borderId="1" xfId="0" applyFont="1" applyFill="1" applyBorder="1" applyAlignment="1" applyProtection="1">
      <alignment horizontal="center" vertical="center"/>
      <protection hidden="1"/>
    </xf>
    <xf numFmtId="0" fontId="2" fillId="7" borderId="1" xfId="0" applyFont="1" applyFill="1" applyBorder="1" applyAlignment="1" applyProtection="1">
      <alignment horizontal="center" vertical="center"/>
      <protection hidden="1"/>
    </xf>
    <xf numFmtId="0" fontId="2" fillId="0" borderId="0" xfId="0" applyFont="1" applyFill="1" applyAlignment="1" applyProtection="1">
      <alignment vertical="center"/>
      <protection hidden="1"/>
    </xf>
    <xf numFmtId="0" fontId="2" fillId="0" borderId="0"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18" fillId="0" borderId="1" xfId="0" applyFont="1" applyFill="1" applyBorder="1" applyAlignment="1" applyProtection="1">
      <alignment horizontal="center" vertical="center" wrapText="1"/>
      <protection hidden="1"/>
    </xf>
    <xf numFmtId="0" fontId="2" fillId="5" borderId="1" xfId="0" applyFont="1" applyFill="1" applyBorder="1" applyAlignment="1" applyProtection="1">
      <alignment vertical="center"/>
      <protection locked="0" hidden="1"/>
    </xf>
    <xf numFmtId="0" fontId="2" fillId="5" borderId="1" xfId="0" applyFont="1" applyFill="1" applyBorder="1" applyAlignment="1" applyProtection="1">
      <alignment vertical="center"/>
      <protection hidden="1"/>
    </xf>
    <xf numFmtId="0" fontId="0" fillId="0" borderId="0" xfId="0" applyFill="1" applyAlignment="1" applyProtection="1">
      <alignment vertical="center"/>
      <protection hidden="1"/>
    </xf>
    <xf numFmtId="0" fontId="6" fillId="6" borderId="0" xfId="0" applyFont="1" applyFill="1" applyBorder="1" applyAlignment="1" applyProtection="1">
      <alignment vertical="center"/>
      <protection hidden="1"/>
    </xf>
    <xf numFmtId="0" fontId="0" fillId="6" borderId="0" xfId="0" applyFill="1" applyAlignment="1" applyProtection="1">
      <alignment vertical="center"/>
      <protection hidden="1"/>
    </xf>
    <xf numFmtId="0" fontId="3" fillId="6" borderId="0" xfId="0" applyFont="1" applyFill="1" applyBorder="1" applyAlignment="1" applyProtection="1">
      <alignment vertical="center"/>
      <protection hidden="1"/>
    </xf>
    <xf numFmtId="0" fontId="0" fillId="6" borderId="0" xfId="0" applyFill="1" applyAlignment="1" applyProtection="1">
      <alignment horizontal="center" vertical="center"/>
      <protection hidden="1"/>
    </xf>
    <xf numFmtId="164" fontId="0" fillId="0" borderId="0" xfId="0" applyNumberFormat="1" applyAlignment="1" applyProtection="1">
      <alignment vertical="center"/>
      <protection hidden="1"/>
    </xf>
    <xf numFmtId="0" fontId="0" fillId="0" borderId="0" xfId="0" applyAlignment="1" applyProtection="1">
      <alignment horizontal="center" vertical="center" wrapText="1"/>
      <protection hidden="1"/>
    </xf>
    <xf numFmtId="0" fontId="0" fillId="0" borderId="0" xfId="0" applyBorder="1" applyAlignment="1" applyProtection="1">
      <alignment vertical="center"/>
      <protection hidden="1"/>
    </xf>
    <xf numFmtId="0" fontId="13" fillId="0" borderId="0" xfId="0" applyFont="1" applyFill="1" applyBorder="1" applyAlignment="1" applyProtection="1">
      <alignment vertical="center" wrapText="1"/>
      <protection hidden="1"/>
    </xf>
    <xf numFmtId="0" fontId="3" fillId="0" borderId="0" xfId="0" applyFont="1" applyBorder="1" applyAlignment="1" applyProtection="1">
      <alignment vertical="center"/>
      <protection hidden="1"/>
    </xf>
    <xf numFmtId="0" fontId="0" fillId="0" borderId="0" xfId="0" applyAlignment="1" applyProtection="1">
      <alignment horizontal="center" vertical="center"/>
      <protection hidden="1"/>
    </xf>
    <xf numFmtId="0" fontId="1" fillId="5" borderId="0" xfId="0" applyFont="1" applyFill="1" applyBorder="1" applyAlignment="1" applyProtection="1">
      <alignment vertical="center" wrapText="1"/>
      <protection hidden="1"/>
    </xf>
    <xf numFmtId="0" fontId="12" fillId="0" borderId="11" xfId="0" applyFont="1" applyFill="1" applyBorder="1" applyAlignment="1" applyProtection="1">
      <alignment horizontal="center" wrapText="1"/>
      <protection hidden="1"/>
    </xf>
    <xf numFmtId="0" fontId="14" fillId="0" borderId="0" xfId="0" applyFont="1" applyBorder="1" applyAlignment="1" applyProtection="1">
      <alignment vertical="center" wrapText="1"/>
      <protection hidden="1"/>
    </xf>
    <xf numFmtId="0" fontId="16" fillId="0" borderId="3" xfId="0" applyFont="1" applyBorder="1" applyAlignment="1" applyProtection="1">
      <alignment horizontal="center" vertical="center" wrapText="1"/>
      <protection hidden="1"/>
    </xf>
    <xf numFmtId="0" fontId="0" fillId="0" borderId="0" xfId="0" applyBorder="1" applyAlignment="1" applyProtection="1">
      <alignment vertical="center" wrapText="1"/>
      <protection hidden="1"/>
    </xf>
    <xf numFmtId="1" fontId="1" fillId="5" borderId="13" xfId="0" applyNumberFormat="1" applyFont="1" applyFill="1" applyBorder="1" applyAlignment="1" applyProtection="1">
      <alignment horizontal="center" vertical="center"/>
      <protection hidden="1"/>
    </xf>
    <xf numFmtId="0" fontId="1" fillId="13" borderId="4" xfId="0"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15" fillId="0" borderId="0" xfId="0" applyFont="1" applyFill="1" applyBorder="1" applyAlignment="1" applyProtection="1">
      <alignment vertical="center" wrapText="1"/>
      <protection hidden="1"/>
    </xf>
    <xf numFmtId="165" fontId="1" fillId="13" borderId="5" xfId="0" applyNumberFormat="1" applyFont="1" applyFill="1" applyBorder="1" applyAlignment="1" applyProtection="1">
      <alignment horizontal="center" vertical="center"/>
      <protection hidden="1"/>
    </xf>
    <xf numFmtId="164" fontId="0" fillId="2" borderId="0" xfId="0" applyNumberFormat="1" applyFill="1" applyAlignment="1" applyProtection="1">
      <alignment vertical="center"/>
      <protection hidden="1"/>
    </xf>
    <xf numFmtId="0" fontId="2" fillId="0" borderId="0" xfId="0" applyFont="1" applyFill="1" applyBorder="1" applyAlignment="1" applyProtection="1">
      <alignment vertical="center" wrapText="1"/>
      <protection hidden="1"/>
    </xf>
    <xf numFmtId="0" fontId="2" fillId="0" borderId="0" xfId="0" applyFont="1" applyFill="1" applyBorder="1" applyAlignment="1" applyProtection="1">
      <alignment horizontal="center" vertical="center" wrapText="1"/>
      <protection hidden="1"/>
    </xf>
    <xf numFmtId="164" fontId="2" fillId="3" borderId="0" xfId="0" applyNumberFormat="1" applyFont="1" applyFill="1" applyAlignment="1" applyProtection="1">
      <alignment vertical="center" wrapText="1"/>
      <protection hidden="1"/>
    </xf>
    <xf numFmtId="0" fontId="1" fillId="0" borderId="0" xfId="0" applyFont="1" applyAlignment="1" applyProtection="1">
      <alignment vertical="center"/>
      <protection hidden="1"/>
    </xf>
    <xf numFmtId="164" fontId="1" fillId="0" borderId="0" xfId="0" applyNumberFormat="1" applyFont="1" applyAlignment="1" applyProtection="1">
      <alignment vertical="center"/>
      <protection hidden="1"/>
    </xf>
    <xf numFmtId="0" fontId="0" fillId="0" borderId="0" xfId="0" applyFill="1" applyAlignment="1" applyProtection="1">
      <alignment horizontal="center" vertical="center"/>
      <protection hidden="1"/>
    </xf>
    <xf numFmtId="164" fontId="2" fillId="0" borderId="0" xfId="0" applyNumberFormat="1" applyFont="1" applyAlignment="1" applyProtection="1">
      <alignment vertical="center"/>
      <protection hidden="1"/>
    </xf>
    <xf numFmtId="0" fontId="1" fillId="0" borderId="8" xfId="0" applyFont="1" applyBorder="1" applyAlignment="1" applyProtection="1">
      <alignment horizontal="left" vertical="center"/>
      <protection hidden="1"/>
    </xf>
    <xf numFmtId="0" fontId="0" fillId="0" borderId="9" xfId="0" applyBorder="1" applyAlignment="1" applyProtection="1">
      <alignment horizontal="center" vertical="center" wrapText="1"/>
      <protection hidden="1"/>
    </xf>
    <xf numFmtId="0" fontId="0" fillId="0" borderId="10" xfId="0" applyBorder="1" applyAlignment="1" applyProtection="1">
      <alignment horizontal="center" vertical="center" wrapText="1"/>
      <protection hidden="1"/>
    </xf>
    <xf numFmtId="0" fontId="1" fillId="0" borderId="1" xfId="0" applyFont="1" applyBorder="1" applyAlignment="1" applyProtection="1">
      <alignment vertical="center"/>
      <protection hidden="1"/>
    </xf>
    <xf numFmtId="0" fontId="1" fillId="0" borderId="1" xfId="0" applyFont="1" applyFill="1" applyBorder="1" applyAlignment="1" applyProtection="1">
      <alignment vertical="center" wrapText="1"/>
      <protection hidden="1"/>
    </xf>
    <xf numFmtId="0" fontId="1" fillId="0" borderId="1" xfId="0" applyFont="1" applyFill="1" applyBorder="1" applyAlignment="1" applyProtection="1">
      <alignment horizontal="center" vertical="center" wrapText="1"/>
      <protection hidden="1"/>
    </xf>
    <xf numFmtId="0" fontId="21" fillId="3" borderId="0" xfId="0" applyFont="1" applyFill="1" applyBorder="1" applyAlignment="1" applyProtection="1">
      <alignment vertical="center"/>
      <protection hidden="1"/>
    </xf>
    <xf numFmtId="0" fontId="1" fillId="3" borderId="2" xfId="0" applyFont="1" applyFill="1" applyBorder="1" applyAlignment="1" applyProtection="1">
      <alignment horizontal="center" vertical="center" wrapText="1"/>
      <protection hidden="1"/>
    </xf>
    <xf numFmtId="0" fontId="1" fillId="3" borderId="1" xfId="0" applyFont="1" applyFill="1" applyBorder="1" applyAlignment="1" applyProtection="1">
      <alignment vertical="center" wrapText="1"/>
      <protection hidden="1"/>
    </xf>
    <xf numFmtId="0" fontId="0" fillId="7" borderId="1" xfId="0" applyFill="1" applyBorder="1" applyAlignment="1" applyProtection="1">
      <alignment vertical="center"/>
      <protection hidden="1"/>
    </xf>
    <xf numFmtId="0" fontId="0" fillId="5" borderId="1" xfId="0" applyFill="1" applyBorder="1" applyAlignment="1" applyProtection="1">
      <alignment vertical="center"/>
      <protection hidden="1"/>
    </xf>
    <xf numFmtId="164" fontId="0" fillId="7" borderId="1" xfId="0" applyNumberFormat="1" applyFill="1" applyBorder="1" applyAlignment="1" applyProtection="1">
      <alignment vertical="center"/>
      <protection hidden="1"/>
    </xf>
    <xf numFmtId="0" fontId="2" fillId="3" borderId="1" xfId="0" applyFont="1" applyFill="1" applyBorder="1" applyAlignment="1" applyProtection="1">
      <alignment horizontal="center" vertical="center" wrapText="1"/>
      <protection hidden="1"/>
    </xf>
    <xf numFmtId="0" fontId="2" fillId="5" borderId="0" xfId="0" applyFont="1" applyFill="1" applyBorder="1" applyAlignment="1" applyProtection="1">
      <alignment vertical="center"/>
      <protection hidden="1"/>
    </xf>
    <xf numFmtId="0" fontId="1" fillId="3" borderId="6" xfId="0" applyFont="1" applyFill="1" applyBorder="1" applyAlignment="1" applyProtection="1">
      <alignment vertical="center"/>
      <protection hidden="1"/>
    </xf>
    <xf numFmtId="0" fontId="2" fillId="5" borderId="2" xfId="0" applyFont="1" applyFill="1" applyBorder="1" applyAlignment="1" applyProtection="1">
      <alignment vertical="center"/>
      <protection hidden="1"/>
    </xf>
    <xf numFmtId="164" fontId="0" fillId="7" borderId="2" xfId="0" applyNumberFormat="1" applyFill="1" applyBorder="1" applyAlignment="1" applyProtection="1">
      <alignment vertical="center"/>
      <protection hidden="1"/>
    </xf>
    <xf numFmtId="0" fontId="2" fillId="3" borderId="2" xfId="0" applyFont="1" applyFill="1" applyBorder="1" applyAlignment="1" applyProtection="1">
      <alignment horizontal="center" vertical="center" wrapText="1"/>
      <protection hidden="1"/>
    </xf>
    <xf numFmtId="0" fontId="0" fillId="5" borderId="8" xfId="0" applyFill="1" applyBorder="1" applyAlignment="1" applyProtection="1">
      <alignment vertical="center"/>
      <protection hidden="1"/>
    </xf>
    <xf numFmtId="0" fontId="2" fillId="3" borderId="10" xfId="0" applyFont="1" applyFill="1" applyBorder="1" applyAlignment="1" applyProtection="1">
      <alignment horizontal="center" vertical="center" wrapText="1"/>
      <protection hidden="1"/>
    </xf>
    <xf numFmtId="0" fontId="2" fillId="5" borderId="7" xfId="0" applyFont="1" applyFill="1" applyBorder="1" applyAlignment="1" applyProtection="1">
      <alignment vertical="center"/>
      <protection hidden="1"/>
    </xf>
    <xf numFmtId="164" fontId="0" fillId="7" borderId="7" xfId="0" applyNumberFormat="1" applyFill="1" applyBorder="1" applyAlignment="1" applyProtection="1">
      <alignment vertical="center"/>
      <protection hidden="1"/>
    </xf>
    <xf numFmtId="0" fontId="2" fillId="3" borderId="7" xfId="0" applyFont="1" applyFill="1" applyBorder="1" applyAlignment="1" applyProtection="1">
      <alignment horizontal="center" vertical="center" wrapText="1"/>
      <protection hidden="1"/>
    </xf>
    <xf numFmtId="0" fontId="12" fillId="3" borderId="1" xfId="0" applyFont="1" applyFill="1" applyBorder="1" applyAlignment="1" applyProtection="1">
      <alignment vertical="center" wrapText="1"/>
      <protection hidden="1"/>
    </xf>
    <xf numFmtId="0" fontId="0" fillId="3" borderId="6" xfId="0" applyFill="1" applyBorder="1" applyAlignment="1" applyProtection="1">
      <alignment vertical="center"/>
      <protection hidden="1"/>
    </xf>
    <xf numFmtId="0" fontId="18" fillId="0" borderId="0" xfId="0" applyFont="1" applyBorder="1" applyAlignment="1" applyProtection="1">
      <alignment vertical="center"/>
      <protection hidden="1"/>
    </xf>
    <xf numFmtId="0" fontId="0" fillId="3" borderId="7" xfId="0" applyFill="1" applyBorder="1" applyAlignment="1" applyProtection="1">
      <alignment vertical="center"/>
      <protection hidden="1"/>
    </xf>
    <xf numFmtId="0" fontId="1" fillId="7" borderId="2" xfId="0" applyFont="1" applyFill="1" applyBorder="1" applyAlignment="1" applyProtection="1">
      <alignment vertical="center" wrapText="1"/>
      <protection hidden="1"/>
    </xf>
    <xf numFmtId="0" fontId="1" fillId="7" borderId="1" xfId="0" applyFont="1" applyFill="1" applyBorder="1" applyAlignment="1" applyProtection="1">
      <alignment vertical="center" wrapText="1"/>
      <protection hidden="1"/>
    </xf>
    <xf numFmtId="0" fontId="0" fillId="0" borderId="1" xfId="0" applyBorder="1" applyAlignment="1" applyProtection="1">
      <alignment vertical="center"/>
      <protection hidden="1"/>
    </xf>
    <xf numFmtId="164" fontId="0" fillId="0" borderId="1" xfId="0" applyNumberFormat="1" applyBorder="1" applyAlignment="1" applyProtection="1">
      <alignment vertical="center"/>
      <protection hidden="1"/>
    </xf>
    <xf numFmtId="0" fontId="2" fillId="7" borderId="1" xfId="0" applyFont="1" applyFill="1" applyBorder="1" applyAlignment="1" applyProtection="1">
      <alignment horizontal="center" vertical="center" wrapText="1"/>
      <protection hidden="1"/>
    </xf>
    <xf numFmtId="0" fontId="0" fillId="7" borderId="6" xfId="0" applyFill="1" applyBorder="1" applyAlignment="1" applyProtection="1">
      <alignment vertical="center"/>
      <protection hidden="1"/>
    </xf>
    <xf numFmtId="0" fontId="1" fillId="7" borderId="6" xfId="0" applyFont="1" applyFill="1" applyBorder="1" applyAlignment="1" applyProtection="1">
      <alignment vertical="center" wrapText="1"/>
      <protection hidden="1"/>
    </xf>
    <xf numFmtId="0" fontId="1" fillId="7" borderId="6" xfId="0" applyFont="1" applyFill="1" applyBorder="1" applyAlignment="1" applyProtection="1">
      <alignment vertical="center"/>
      <protection hidden="1"/>
    </xf>
    <xf numFmtId="0" fontId="12" fillId="7" borderId="1" xfId="0" applyFont="1" applyFill="1" applyBorder="1" applyAlignment="1" applyProtection="1">
      <alignment vertical="center" wrapText="1"/>
      <protection hidden="1"/>
    </xf>
    <xf numFmtId="0" fontId="1" fillId="7" borderId="7" xfId="0" applyFont="1" applyFill="1" applyBorder="1" applyAlignment="1" applyProtection="1">
      <alignment vertical="center"/>
      <protection hidden="1"/>
    </xf>
    <xf numFmtId="0" fontId="1" fillId="0" borderId="2" xfId="0" applyFont="1" applyBorder="1" applyAlignment="1" applyProtection="1">
      <alignment vertical="center" wrapText="1"/>
      <protection hidden="1"/>
    </xf>
    <xf numFmtId="0" fontId="0" fillId="3" borderId="1" xfId="0" applyFill="1" applyBorder="1" applyAlignment="1" applyProtection="1">
      <alignment vertical="center"/>
      <protection hidden="1"/>
    </xf>
    <xf numFmtId="164" fontId="0" fillId="3" borderId="1" xfId="0" applyNumberFormat="1" applyFill="1" applyBorder="1" applyAlignment="1" applyProtection="1">
      <alignment vertical="center"/>
      <protection hidden="1"/>
    </xf>
    <xf numFmtId="0" fontId="1" fillId="0" borderId="6" xfId="0" applyFont="1" applyBorder="1" applyAlignment="1" applyProtection="1">
      <alignment vertical="center"/>
      <protection hidden="1"/>
    </xf>
    <xf numFmtId="0" fontId="1" fillId="0" borderId="1" xfId="0" applyFont="1" applyBorder="1" applyAlignment="1" applyProtection="1">
      <alignment vertical="center" wrapText="1"/>
      <protection hidden="1"/>
    </xf>
    <xf numFmtId="0" fontId="2" fillId="0" borderId="1" xfId="0" applyFont="1" applyBorder="1" applyAlignment="1" applyProtection="1">
      <alignment horizontal="center" vertical="center" wrapText="1"/>
      <protection hidden="1"/>
    </xf>
    <xf numFmtId="0" fontId="0" fillId="0" borderId="6" xfId="0" applyBorder="1" applyAlignment="1" applyProtection="1">
      <alignment vertical="center"/>
      <protection hidden="1"/>
    </xf>
    <xf numFmtId="0" fontId="12" fillId="0" borderId="1" xfId="0" applyFont="1" applyBorder="1" applyAlignment="1" applyProtection="1">
      <alignment vertical="center" wrapText="1"/>
      <protection hidden="1"/>
    </xf>
    <xf numFmtId="0" fontId="0" fillId="0" borderId="7" xfId="0" applyBorder="1" applyAlignment="1" applyProtection="1">
      <alignment vertical="center"/>
      <protection hidden="1"/>
    </xf>
    <xf numFmtId="0" fontId="0" fillId="0" borderId="1" xfId="0" applyBorder="1" applyAlignment="1" applyProtection="1">
      <alignment vertical="center" wrapText="1"/>
      <protection hidden="1"/>
    </xf>
    <xf numFmtId="0" fontId="2" fillId="0" borderId="1" xfId="0" applyFont="1"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0" fillId="0" borderId="0" xfId="0" applyAlignment="1" applyProtection="1">
      <alignment vertical="center" wrapText="1"/>
      <protection hidden="1"/>
    </xf>
    <xf numFmtId="0" fontId="1" fillId="0" borderId="0" xfId="0" applyFont="1" applyAlignment="1">
      <alignment horizontal="center" wrapText="1"/>
    </xf>
    <xf numFmtId="0" fontId="2" fillId="0" borderId="0" xfId="0" applyFont="1" applyFill="1" applyAlignment="1" applyProtection="1">
      <alignment horizontal="left" vertical="top" wrapText="1"/>
      <protection hidden="1"/>
    </xf>
    <xf numFmtId="0" fontId="18" fillId="0" borderId="8" xfId="0" applyFont="1" applyFill="1" applyBorder="1" applyAlignment="1" applyProtection="1">
      <alignment horizontal="center" vertical="center" wrapText="1"/>
      <protection hidden="1"/>
    </xf>
    <xf numFmtId="0" fontId="18" fillId="0" borderId="9" xfId="0" applyFont="1" applyFill="1" applyBorder="1" applyAlignment="1" applyProtection="1">
      <alignment horizontal="center" vertical="center" wrapText="1"/>
      <protection hidden="1"/>
    </xf>
    <xf numFmtId="0" fontId="18" fillId="0" borderId="10" xfId="0" applyFont="1" applyFill="1" applyBorder="1" applyAlignment="1" applyProtection="1">
      <alignment horizontal="center" vertical="center" wrapText="1"/>
      <protection hidden="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0" fontId="25" fillId="0" borderId="18"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15" xfId="0" applyFont="1" applyFill="1" applyBorder="1" applyAlignment="1">
      <alignment horizontal="center" vertical="center" wrapText="1"/>
    </xf>
  </cellXfs>
  <cellStyles count="3">
    <cellStyle name="Hyperlink" xfId="2" builtinId="8"/>
    <cellStyle name="Normal" xfId="0" builtinId="0"/>
    <cellStyle name="Normal 2" xfId="1"/>
  </cellStyles>
  <dxfs count="194">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theme="1"/>
        <name val="Arial"/>
        <scheme val="none"/>
      </font>
      <fill>
        <patternFill patternType="none">
          <fgColor indexed="64"/>
          <bgColor auto="1"/>
        </patternFill>
      </fill>
      <alignment horizontal="general" vertical="top" textRotation="0" indent="0" justifyLastLine="0" shrinkToFit="0" readingOrder="0"/>
    </dxf>
    <dxf>
      <font>
        <strike val="0"/>
        <outline val="0"/>
        <shadow val="0"/>
        <u val="none"/>
        <vertAlign val="baseline"/>
        <color theme="1"/>
        <name val="Arial"/>
        <scheme val="none"/>
      </font>
      <fill>
        <patternFill patternType="none">
          <fgColor indexed="64"/>
          <bgColor auto="1"/>
        </patternFill>
      </fill>
    </dxf>
    <dxf>
      <font>
        <b/>
        <i val="0"/>
        <strike val="0"/>
        <condense val="0"/>
        <extend val="0"/>
        <outline val="0"/>
        <shadow val="0"/>
        <u val="none"/>
        <vertAlign val="baseline"/>
        <sz val="14"/>
        <color auto="1"/>
        <name val="Arial"/>
        <scheme val="none"/>
      </font>
      <fill>
        <patternFill patternType="none">
          <fgColor indexed="64"/>
          <bgColor indexed="65"/>
        </patternFill>
      </fill>
      <alignment horizontal="general" vertical="top" textRotation="0" wrapText="0" indent="0" justifyLastLine="0" shrinkToFit="0" readingOrder="0"/>
    </dxf>
    <dxf>
      <font>
        <color theme="0"/>
      </font>
      <fill>
        <patternFill>
          <bgColor theme="0"/>
        </patternFill>
      </fill>
    </dxf>
    <dxf>
      <font>
        <color theme="0"/>
      </font>
      <fill>
        <patternFill patternType="none">
          <bgColor auto="1"/>
        </patternFill>
      </fill>
    </dxf>
    <dxf>
      <font>
        <color auto="1"/>
      </font>
      <fill>
        <patternFill>
          <bgColor theme="9" tint="0.59996337778862885"/>
        </patternFill>
      </fill>
    </dxf>
    <dxf>
      <fill>
        <patternFill>
          <bgColor theme="9" tint="0.59996337778862885"/>
        </patternFill>
      </fill>
    </dxf>
    <dxf>
      <fill>
        <patternFill>
          <bgColor theme="9" tint="0.39994506668294322"/>
        </patternFill>
      </fill>
    </dxf>
    <dxf>
      <fill>
        <patternFill>
          <bgColor theme="9" tint="-0.24994659260841701"/>
        </patternFill>
      </fill>
    </dxf>
    <dxf>
      <font>
        <color theme="0"/>
      </font>
    </dxf>
    <dxf>
      <fill>
        <patternFill>
          <bgColor theme="9" tint="0.79998168889431442"/>
        </patternFill>
      </fill>
    </dxf>
    <dxf>
      <fill>
        <patternFill>
          <bgColor theme="9" tint="0.39994506668294322"/>
        </patternFill>
      </fill>
    </dxf>
    <dxf>
      <fill>
        <patternFill>
          <bgColor theme="9" tint="-0.24994659260841701"/>
        </patternFill>
      </fill>
    </dxf>
    <dxf>
      <font>
        <color auto="1"/>
      </font>
      <fill>
        <patternFill patternType="none">
          <bgColor auto="1"/>
        </patternFill>
      </fill>
    </dxf>
    <dxf>
      <font>
        <color rgb="FF9C0006"/>
      </font>
      <fill>
        <patternFill>
          <bgColor rgb="FFFFC7CE"/>
        </patternFill>
      </fill>
    </dxf>
    <dxf>
      <fill>
        <patternFill>
          <bgColor rgb="FFFFFF00"/>
        </patternFill>
      </fill>
    </dxf>
    <dxf>
      <font>
        <color theme="3" tint="-0.24994659260841701"/>
      </font>
      <fill>
        <patternFill>
          <bgColor rgb="FF00B050"/>
        </patternFill>
      </fill>
    </dxf>
    <dxf>
      <font>
        <color rgb="FF9C0006"/>
      </font>
      <fill>
        <patternFill>
          <bgColor rgb="FFFFC7CE"/>
        </patternFill>
      </fill>
    </dxf>
    <dxf>
      <fill>
        <patternFill>
          <bgColor rgb="FFFFFF00"/>
        </patternFill>
      </fill>
    </dxf>
    <dxf>
      <font>
        <color theme="3" tint="-0.24994659260841701"/>
      </font>
      <fill>
        <patternFill>
          <bgColor rgb="FF00B050"/>
        </patternFill>
      </fill>
    </dxf>
    <dxf>
      <font>
        <color rgb="FF9C0006"/>
      </font>
      <fill>
        <patternFill>
          <bgColor rgb="FFFFC7CE"/>
        </patternFill>
      </fill>
    </dxf>
    <dxf>
      <fill>
        <patternFill>
          <bgColor rgb="FFFFFF00"/>
        </patternFill>
      </fill>
    </dxf>
    <dxf>
      <font>
        <color theme="3" tint="-0.24994659260841701"/>
      </font>
      <fill>
        <patternFill>
          <bgColor rgb="FF00B050"/>
        </patternFill>
      </fill>
    </dxf>
    <dxf>
      <font>
        <color rgb="FF9C0006"/>
      </font>
      <fill>
        <patternFill>
          <bgColor rgb="FFFFC7CE"/>
        </patternFill>
      </fill>
    </dxf>
    <dxf>
      <fill>
        <patternFill>
          <bgColor rgb="FFFFFF00"/>
        </patternFill>
      </fill>
    </dxf>
    <dxf>
      <font>
        <color theme="3" tint="-0.24994659260841701"/>
      </font>
      <fill>
        <patternFill>
          <bgColor rgb="FF00B050"/>
        </patternFill>
      </fill>
    </dxf>
    <dxf>
      <font>
        <color rgb="FF9C0006"/>
      </font>
      <fill>
        <patternFill>
          <bgColor rgb="FFFFC7CE"/>
        </patternFill>
      </fill>
    </dxf>
    <dxf>
      <fill>
        <patternFill>
          <bgColor rgb="FFFFFF00"/>
        </patternFill>
      </fill>
    </dxf>
    <dxf>
      <font>
        <color theme="3" tint="-0.24994659260841701"/>
      </font>
      <fill>
        <patternFill>
          <bgColor rgb="FF00B050"/>
        </patternFill>
      </fill>
    </dxf>
    <dxf>
      <font>
        <color rgb="FF9C0006"/>
      </font>
      <fill>
        <patternFill>
          <bgColor rgb="FFFFC7CE"/>
        </patternFill>
      </fill>
    </dxf>
    <dxf>
      <fill>
        <patternFill>
          <bgColor rgb="FFFFFF00"/>
        </patternFill>
      </fill>
    </dxf>
    <dxf>
      <font>
        <color theme="3" tint="-0.24994659260841701"/>
      </font>
      <fill>
        <patternFill>
          <bgColor rgb="FF00B050"/>
        </patternFill>
      </fill>
    </dxf>
    <dxf>
      <fill>
        <patternFill>
          <bgColor theme="9" tint="0.79998168889431442"/>
        </patternFill>
      </fill>
    </dxf>
    <dxf>
      <fill>
        <patternFill>
          <bgColor theme="9" tint="0.39994506668294322"/>
        </patternFill>
      </fill>
    </dxf>
    <dxf>
      <fill>
        <patternFill>
          <bgColor theme="9" tint="-0.24994659260841701"/>
        </patternFill>
      </fill>
    </dxf>
    <dxf>
      <font>
        <color auto="1"/>
      </font>
      <fill>
        <patternFill>
          <bgColor theme="0"/>
        </patternFill>
      </fill>
    </dxf>
    <dxf>
      <font>
        <color theme="0"/>
      </font>
      <fill>
        <patternFill patternType="none">
          <bgColor auto="1"/>
        </patternFill>
      </fill>
    </dxf>
    <dxf>
      <fill>
        <patternFill>
          <bgColor theme="9" tint="0.79998168889431442"/>
        </patternFill>
      </fill>
    </dxf>
    <dxf>
      <font>
        <color theme="0"/>
      </font>
    </dxf>
    <dxf>
      <font>
        <color theme="7" tint="0.79998168889431442"/>
      </font>
    </dxf>
    <dxf>
      <font>
        <color theme="0"/>
      </font>
    </dxf>
    <dxf>
      <font>
        <color rgb="FF9C0006"/>
      </font>
      <fill>
        <patternFill>
          <bgColor rgb="FFFFC7CE"/>
        </patternFill>
      </fill>
    </dxf>
    <dxf>
      <fill>
        <patternFill>
          <bgColor rgb="FFFFFF00"/>
        </patternFill>
      </fill>
    </dxf>
    <dxf>
      <font>
        <color theme="3" tint="-0.24994659260841701"/>
      </font>
      <fill>
        <patternFill>
          <bgColor rgb="FF00B050"/>
        </patternFill>
      </fill>
    </dxf>
    <dxf>
      <font>
        <color rgb="FF9C0006"/>
      </font>
      <fill>
        <patternFill>
          <bgColor rgb="FFFFC7CE"/>
        </patternFill>
      </fill>
    </dxf>
    <dxf>
      <fill>
        <patternFill>
          <bgColor rgb="FFFFFF00"/>
        </patternFill>
      </fill>
    </dxf>
    <dxf>
      <font>
        <color theme="3" tint="-0.24994659260841701"/>
      </font>
      <fill>
        <patternFill>
          <bgColor rgb="FF00B050"/>
        </patternFill>
      </fill>
    </dxf>
    <dxf>
      <font>
        <color rgb="FF9C0006"/>
      </font>
      <fill>
        <patternFill>
          <bgColor rgb="FFFFC7CE"/>
        </patternFill>
      </fill>
    </dxf>
    <dxf>
      <fill>
        <patternFill>
          <bgColor rgb="FFFFFF00"/>
        </patternFill>
      </fill>
    </dxf>
    <dxf>
      <font>
        <color theme="3" tint="-0.24994659260841701"/>
      </font>
      <fill>
        <patternFill>
          <bgColor rgb="FF00B050"/>
        </patternFill>
      </fill>
    </dxf>
    <dxf>
      <font>
        <color rgb="FF9C0006"/>
      </font>
      <fill>
        <patternFill>
          <bgColor rgb="FFFFC7CE"/>
        </patternFill>
      </fill>
    </dxf>
    <dxf>
      <fill>
        <patternFill>
          <bgColor rgb="FFFFFF00"/>
        </patternFill>
      </fill>
    </dxf>
    <dxf>
      <font>
        <color theme="3" tint="-0.24994659260841701"/>
      </font>
      <fill>
        <patternFill>
          <bgColor rgb="FF00B050"/>
        </patternFill>
      </fill>
    </dxf>
    <dxf>
      <font>
        <color rgb="FF9C0006"/>
      </font>
      <fill>
        <patternFill>
          <bgColor rgb="FFFFC7CE"/>
        </patternFill>
      </fill>
    </dxf>
    <dxf>
      <fill>
        <patternFill>
          <bgColor rgb="FFFFFF00"/>
        </patternFill>
      </fill>
    </dxf>
    <dxf>
      <font>
        <color theme="3" tint="-0.24994659260841701"/>
      </font>
      <fill>
        <patternFill>
          <bgColor rgb="FF00B050"/>
        </patternFill>
      </fill>
    </dxf>
    <dxf>
      <font>
        <color auto="1"/>
      </font>
      <fill>
        <patternFill>
          <bgColor theme="9" tint="-0.24994659260841701"/>
        </patternFill>
      </fill>
    </dxf>
    <dxf>
      <fill>
        <patternFill>
          <bgColor theme="9" tint="0.39994506668294322"/>
        </patternFill>
      </fill>
    </dxf>
    <dxf>
      <fill>
        <patternFill>
          <bgColor theme="9" tint="0.59996337778862885"/>
        </patternFill>
      </fill>
    </dxf>
    <dxf>
      <font>
        <color rgb="FF9C0006"/>
      </font>
      <fill>
        <patternFill>
          <bgColor rgb="FFFFC7CE"/>
        </patternFill>
      </fill>
    </dxf>
    <dxf>
      <fill>
        <patternFill>
          <bgColor rgb="FFFFFF00"/>
        </patternFill>
      </fill>
    </dxf>
    <dxf>
      <font>
        <color theme="3" tint="-0.24994659260841701"/>
      </font>
      <fill>
        <patternFill>
          <bgColor rgb="FF00B050"/>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ont>
        <color theme="0"/>
      </font>
    </dxf>
    <dxf>
      <font>
        <color theme="0"/>
      </font>
      <fill>
        <patternFill>
          <bgColor theme="0"/>
        </patternFill>
      </fill>
    </dxf>
    <dxf>
      <font>
        <color auto="1"/>
      </font>
      <fill>
        <patternFill>
          <bgColor theme="9" tint="0.79998168889431442"/>
        </patternFill>
      </fill>
    </dxf>
    <dxf>
      <fill>
        <patternFill>
          <bgColor theme="9" tint="0.39994506668294322"/>
        </patternFill>
      </fill>
    </dxf>
    <dxf>
      <fill>
        <patternFill>
          <bgColor rgb="FF00B050"/>
        </patternFill>
      </fill>
    </dxf>
    <dxf>
      <font>
        <color theme="7" tint="0.79998168889431442"/>
      </font>
    </dxf>
    <dxf>
      <font>
        <color theme="0"/>
      </font>
    </dxf>
    <dxf>
      <font>
        <color theme="0"/>
      </font>
    </dxf>
    <dxf>
      <font>
        <color theme="0"/>
      </font>
      <fill>
        <patternFill patternType="solid">
          <bgColor theme="0"/>
        </patternFill>
      </fill>
    </dxf>
    <dxf>
      <fill>
        <patternFill>
          <bgColor theme="9" tint="0.79998168889431442"/>
        </patternFill>
      </fill>
    </dxf>
    <dxf>
      <font>
        <color auto="1"/>
      </font>
      <fill>
        <patternFill>
          <bgColor theme="9" tint="0.39994506668294322"/>
        </patternFill>
      </fill>
    </dxf>
    <dxf>
      <fill>
        <patternFill>
          <bgColor theme="9" tint="0.79998168889431442"/>
        </patternFill>
      </fill>
    </dxf>
    <dxf>
      <fill>
        <patternFill>
          <bgColor theme="9" tint="-0.24994659260841701"/>
        </patternFill>
      </fill>
    </dxf>
    <dxf>
      <font>
        <color auto="1"/>
      </font>
      <fill>
        <patternFill>
          <bgColor theme="9" tint="0.79998168889431442"/>
        </patternFill>
      </fill>
    </dxf>
    <dxf>
      <font>
        <color auto="1"/>
      </font>
      <fill>
        <patternFill>
          <bgColor theme="9" tint="0.39994506668294322"/>
        </patternFill>
      </fill>
    </dxf>
    <dxf>
      <fill>
        <patternFill>
          <bgColor theme="9" tint="-0.24994659260841701"/>
        </patternFill>
      </fill>
    </dxf>
    <dxf>
      <font>
        <color auto="1"/>
      </font>
      <fill>
        <patternFill patternType="none">
          <bgColor auto="1"/>
        </patternFill>
      </fill>
    </dxf>
    <dxf>
      <font>
        <color theme="7" tint="0.79998168889431442"/>
      </font>
    </dxf>
    <dxf>
      <font>
        <color theme="0"/>
      </font>
    </dxf>
    <dxf>
      <font>
        <color theme="0"/>
      </font>
    </dxf>
    <dxf>
      <font>
        <color rgb="FF9C0006"/>
      </font>
      <fill>
        <patternFill>
          <bgColor rgb="FFFFC7CE"/>
        </patternFill>
      </fill>
    </dxf>
    <dxf>
      <fill>
        <patternFill>
          <bgColor rgb="FFFFFF00"/>
        </patternFill>
      </fill>
    </dxf>
    <dxf>
      <font>
        <color rgb="FF9C0006"/>
      </font>
      <fill>
        <patternFill>
          <bgColor rgb="FFFFC7CE"/>
        </patternFill>
      </fill>
    </dxf>
    <dxf>
      <font>
        <color theme="3" tint="-0.24994659260841701"/>
      </font>
      <fill>
        <patternFill>
          <bgColor rgb="FF00B050"/>
        </patternFill>
      </fill>
    </dxf>
    <dxf>
      <font>
        <color rgb="FF9C0006"/>
      </font>
      <fill>
        <patternFill>
          <bgColor rgb="FFFFC7CE"/>
        </patternFill>
      </fill>
    </dxf>
    <dxf>
      <fill>
        <patternFill>
          <bgColor rgb="FFFFFF00"/>
        </patternFill>
      </fill>
    </dxf>
    <dxf>
      <font>
        <color theme="3" tint="-0.24994659260841701"/>
      </font>
      <fill>
        <patternFill>
          <bgColor rgb="FF00B050"/>
        </patternFill>
      </fill>
    </dxf>
    <dxf>
      <font>
        <color theme="0"/>
      </font>
      <fill>
        <patternFill>
          <bgColor theme="0"/>
        </patternFill>
      </fill>
    </dxf>
    <dxf>
      <font>
        <color theme="0"/>
      </font>
      <fill>
        <patternFill patternType="none">
          <bgColor auto="1"/>
        </patternFill>
      </fill>
    </dxf>
    <dxf>
      <font>
        <color auto="1"/>
      </font>
      <fill>
        <patternFill>
          <bgColor theme="9" tint="0.59996337778862885"/>
        </patternFill>
      </fill>
    </dxf>
    <dxf>
      <fill>
        <patternFill>
          <bgColor theme="9" tint="0.59996337778862885"/>
        </patternFill>
      </fill>
    </dxf>
    <dxf>
      <fill>
        <patternFill>
          <bgColor theme="9" tint="0.39994506668294322"/>
        </patternFill>
      </fill>
    </dxf>
    <dxf>
      <fill>
        <patternFill>
          <bgColor theme="9" tint="-0.24994659260841701"/>
        </patternFill>
      </fill>
    </dxf>
    <dxf>
      <font>
        <color theme="0"/>
      </font>
    </dxf>
    <dxf>
      <fill>
        <patternFill>
          <bgColor theme="9" tint="0.79998168889431442"/>
        </patternFill>
      </fill>
    </dxf>
    <dxf>
      <fill>
        <patternFill>
          <bgColor theme="9" tint="0.39994506668294322"/>
        </patternFill>
      </fill>
    </dxf>
    <dxf>
      <fill>
        <patternFill>
          <bgColor theme="9" tint="-0.24994659260841701"/>
        </patternFill>
      </fill>
    </dxf>
    <dxf>
      <font>
        <color auto="1"/>
      </font>
      <fill>
        <patternFill patternType="none">
          <bgColor auto="1"/>
        </patternFill>
      </fill>
    </dxf>
    <dxf>
      <font>
        <color rgb="FF9C0006"/>
      </font>
      <fill>
        <patternFill>
          <bgColor rgb="FFFFC7CE"/>
        </patternFill>
      </fill>
    </dxf>
    <dxf>
      <fill>
        <patternFill>
          <bgColor rgb="FFFFFF00"/>
        </patternFill>
      </fill>
    </dxf>
    <dxf>
      <font>
        <color theme="3" tint="-0.24994659260841701"/>
      </font>
      <fill>
        <patternFill>
          <bgColor rgb="FF00B050"/>
        </patternFill>
      </fill>
    </dxf>
    <dxf>
      <font>
        <color rgb="FF9C0006"/>
      </font>
      <fill>
        <patternFill>
          <bgColor rgb="FFFFC7CE"/>
        </patternFill>
      </fill>
    </dxf>
    <dxf>
      <fill>
        <patternFill>
          <bgColor rgb="FFFFFF00"/>
        </patternFill>
      </fill>
    </dxf>
    <dxf>
      <font>
        <color theme="3" tint="-0.24994659260841701"/>
      </font>
      <fill>
        <patternFill>
          <bgColor rgb="FF00B050"/>
        </patternFill>
      </fill>
    </dxf>
    <dxf>
      <font>
        <color rgb="FF9C0006"/>
      </font>
      <fill>
        <patternFill>
          <bgColor rgb="FFFFC7CE"/>
        </patternFill>
      </fill>
    </dxf>
    <dxf>
      <fill>
        <patternFill>
          <bgColor rgb="FFFFFF00"/>
        </patternFill>
      </fill>
    </dxf>
    <dxf>
      <font>
        <color theme="3" tint="-0.24994659260841701"/>
      </font>
      <fill>
        <patternFill>
          <bgColor rgb="FF00B050"/>
        </patternFill>
      </fill>
    </dxf>
    <dxf>
      <font>
        <color rgb="FF9C0006"/>
      </font>
      <fill>
        <patternFill>
          <bgColor rgb="FFFFC7CE"/>
        </patternFill>
      </fill>
    </dxf>
    <dxf>
      <fill>
        <patternFill>
          <bgColor rgb="FFFFFF00"/>
        </patternFill>
      </fill>
    </dxf>
    <dxf>
      <font>
        <color theme="3" tint="-0.24994659260841701"/>
      </font>
      <fill>
        <patternFill>
          <bgColor rgb="FF00B050"/>
        </patternFill>
      </fill>
    </dxf>
    <dxf>
      <font>
        <color rgb="FF9C0006"/>
      </font>
      <fill>
        <patternFill>
          <bgColor rgb="FFFFC7CE"/>
        </patternFill>
      </fill>
    </dxf>
    <dxf>
      <fill>
        <patternFill>
          <bgColor rgb="FFFFFF00"/>
        </patternFill>
      </fill>
    </dxf>
    <dxf>
      <font>
        <color theme="3" tint="-0.24994659260841701"/>
      </font>
      <fill>
        <patternFill>
          <bgColor rgb="FF00B050"/>
        </patternFill>
      </fill>
    </dxf>
    <dxf>
      <font>
        <color rgb="FF9C0006"/>
      </font>
      <fill>
        <patternFill>
          <bgColor rgb="FFFFC7CE"/>
        </patternFill>
      </fill>
    </dxf>
    <dxf>
      <fill>
        <patternFill>
          <bgColor rgb="FFFFFF00"/>
        </patternFill>
      </fill>
    </dxf>
    <dxf>
      <font>
        <color theme="3" tint="-0.24994659260841701"/>
      </font>
      <fill>
        <patternFill>
          <bgColor rgb="FF00B050"/>
        </patternFill>
      </fill>
    </dxf>
    <dxf>
      <fill>
        <patternFill>
          <bgColor theme="9" tint="0.79998168889431442"/>
        </patternFill>
      </fill>
    </dxf>
    <dxf>
      <fill>
        <patternFill>
          <bgColor theme="9" tint="0.39994506668294322"/>
        </patternFill>
      </fill>
    </dxf>
    <dxf>
      <fill>
        <patternFill>
          <bgColor theme="9" tint="-0.24994659260841701"/>
        </patternFill>
      </fill>
    </dxf>
    <dxf>
      <font>
        <color auto="1"/>
      </font>
      <fill>
        <patternFill>
          <bgColor theme="0"/>
        </patternFill>
      </fill>
    </dxf>
    <dxf>
      <font>
        <color theme="0"/>
      </font>
      <fill>
        <patternFill patternType="none">
          <bgColor auto="1"/>
        </patternFill>
      </fill>
    </dxf>
    <dxf>
      <fill>
        <patternFill>
          <bgColor theme="9" tint="0.79998168889431442"/>
        </patternFill>
      </fill>
    </dxf>
    <dxf>
      <font>
        <color theme="0"/>
      </font>
    </dxf>
    <dxf>
      <font>
        <color theme="7" tint="0.79998168889431442"/>
      </font>
    </dxf>
    <dxf>
      <font>
        <color theme="0"/>
      </font>
    </dxf>
    <dxf>
      <font>
        <color rgb="FF9C0006"/>
      </font>
      <fill>
        <patternFill>
          <bgColor rgb="FFFFC7CE"/>
        </patternFill>
      </fill>
    </dxf>
    <dxf>
      <fill>
        <patternFill>
          <bgColor rgb="FFFFFF00"/>
        </patternFill>
      </fill>
    </dxf>
    <dxf>
      <font>
        <color theme="3" tint="-0.24994659260841701"/>
      </font>
      <fill>
        <patternFill>
          <bgColor rgb="FF00B050"/>
        </patternFill>
      </fill>
    </dxf>
    <dxf>
      <font>
        <color rgb="FF9C0006"/>
      </font>
      <fill>
        <patternFill>
          <bgColor rgb="FFFFC7CE"/>
        </patternFill>
      </fill>
    </dxf>
    <dxf>
      <fill>
        <patternFill>
          <bgColor rgb="FFFFFF00"/>
        </patternFill>
      </fill>
    </dxf>
    <dxf>
      <font>
        <color theme="3" tint="-0.24994659260841701"/>
      </font>
      <fill>
        <patternFill>
          <bgColor rgb="FF00B050"/>
        </patternFill>
      </fill>
    </dxf>
    <dxf>
      <font>
        <color rgb="FF9C0006"/>
      </font>
      <fill>
        <patternFill>
          <bgColor rgb="FFFFC7CE"/>
        </patternFill>
      </fill>
    </dxf>
    <dxf>
      <fill>
        <patternFill>
          <bgColor rgb="FFFFFF00"/>
        </patternFill>
      </fill>
    </dxf>
    <dxf>
      <font>
        <color theme="3" tint="-0.24994659260841701"/>
      </font>
      <fill>
        <patternFill>
          <bgColor rgb="FF00B050"/>
        </patternFill>
      </fill>
    </dxf>
    <dxf>
      <font>
        <color rgb="FF9C0006"/>
      </font>
      <fill>
        <patternFill>
          <bgColor rgb="FFFFC7CE"/>
        </patternFill>
      </fill>
    </dxf>
    <dxf>
      <fill>
        <patternFill>
          <bgColor rgb="FFFFFF00"/>
        </patternFill>
      </fill>
    </dxf>
    <dxf>
      <font>
        <color theme="3" tint="-0.24994659260841701"/>
      </font>
      <fill>
        <patternFill>
          <bgColor rgb="FF00B050"/>
        </patternFill>
      </fill>
    </dxf>
    <dxf>
      <font>
        <color rgb="FF9C0006"/>
      </font>
      <fill>
        <patternFill>
          <bgColor rgb="FFFFC7CE"/>
        </patternFill>
      </fill>
    </dxf>
    <dxf>
      <fill>
        <patternFill>
          <bgColor rgb="FFFFFF00"/>
        </patternFill>
      </fill>
    </dxf>
    <dxf>
      <font>
        <color theme="3" tint="-0.24994659260841701"/>
      </font>
      <fill>
        <patternFill>
          <bgColor rgb="FF00B050"/>
        </patternFill>
      </fill>
    </dxf>
    <dxf>
      <font>
        <color auto="1"/>
      </font>
      <fill>
        <patternFill>
          <bgColor theme="9" tint="-0.24994659260841701"/>
        </patternFill>
      </fill>
    </dxf>
    <dxf>
      <fill>
        <patternFill>
          <bgColor theme="9" tint="0.39994506668294322"/>
        </patternFill>
      </fill>
    </dxf>
    <dxf>
      <fill>
        <patternFill>
          <bgColor theme="9" tint="0.59996337778862885"/>
        </patternFill>
      </fill>
    </dxf>
    <dxf>
      <font>
        <color rgb="FF9C0006"/>
      </font>
      <fill>
        <patternFill>
          <bgColor rgb="FFFFC7CE"/>
        </patternFill>
      </fill>
    </dxf>
    <dxf>
      <fill>
        <patternFill>
          <bgColor rgb="FFFFFF00"/>
        </patternFill>
      </fill>
    </dxf>
    <dxf>
      <font>
        <color theme="3" tint="-0.24994659260841701"/>
      </font>
      <fill>
        <patternFill>
          <bgColor rgb="FF00B050"/>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ont>
        <color theme="0"/>
      </font>
    </dxf>
    <dxf>
      <font>
        <color theme="0"/>
      </font>
      <fill>
        <patternFill>
          <bgColor theme="0"/>
        </patternFill>
      </fill>
    </dxf>
    <dxf>
      <font>
        <color auto="1"/>
      </font>
      <fill>
        <patternFill>
          <bgColor theme="9" tint="0.79998168889431442"/>
        </patternFill>
      </fill>
    </dxf>
    <dxf>
      <fill>
        <patternFill>
          <bgColor theme="9" tint="0.39994506668294322"/>
        </patternFill>
      </fill>
    </dxf>
    <dxf>
      <fill>
        <patternFill>
          <bgColor rgb="FF00B050"/>
        </patternFill>
      </fill>
    </dxf>
    <dxf>
      <font>
        <color theme="7" tint="0.79998168889431442"/>
      </font>
    </dxf>
    <dxf>
      <font>
        <color theme="0"/>
      </font>
    </dxf>
    <dxf>
      <font>
        <color theme="0"/>
      </font>
    </dxf>
    <dxf>
      <font>
        <color theme="0"/>
      </font>
      <fill>
        <patternFill patternType="solid">
          <bgColor theme="0"/>
        </patternFill>
      </fill>
    </dxf>
    <dxf>
      <fill>
        <patternFill>
          <bgColor theme="9" tint="0.79998168889431442"/>
        </patternFill>
      </fill>
    </dxf>
    <dxf>
      <font>
        <color auto="1"/>
      </font>
      <fill>
        <patternFill>
          <bgColor theme="9" tint="0.39994506668294322"/>
        </patternFill>
      </fill>
    </dxf>
    <dxf>
      <fill>
        <patternFill>
          <bgColor theme="9" tint="0.79998168889431442"/>
        </patternFill>
      </fill>
    </dxf>
    <dxf>
      <fill>
        <patternFill>
          <bgColor theme="9" tint="-0.24994659260841701"/>
        </patternFill>
      </fill>
    </dxf>
    <dxf>
      <font>
        <color auto="1"/>
      </font>
      <fill>
        <patternFill>
          <bgColor theme="9" tint="0.79998168889431442"/>
        </patternFill>
      </fill>
    </dxf>
    <dxf>
      <font>
        <color auto="1"/>
      </font>
      <fill>
        <patternFill>
          <bgColor theme="9" tint="0.39994506668294322"/>
        </patternFill>
      </fill>
    </dxf>
    <dxf>
      <fill>
        <patternFill>
          <bgColor theme="9" tint="-0.24994659260841701"/>
        </patternFill>
      </fill>
    </dxf>
    <dxf>
      <font>
        <color auto="1"/>
      </font>
      <fill>
        <patternFill patternType="none">
          <bgColor auto="1"/>
        </patternFill>
      </fill>
    </dxf>
    <dxf>
      <font>
        <color theme="7" tint="0.79998168889431442"/>
      </font>
    </dxf>
    <dxf>
      <font>
        <color theme="0"/>
      </font>
    </dxf>
    <dxf>
      <font>
        <color theme="0"/>
      </font>
    </dxf>
    <dxf>
      <font>
        <color rgb="FF9C0006"/>
      </font>
      <fill>
        <patternFill>
          <bgColor rgb="FFFFC7CE"/>
        </patternFill>
      </fill>
    </dxf>
    <dxf>
      <fill>
        <patternFill>
          <bgColor rgb="FFFFFF00"/>
        </patternFill>
      </fill>
    </dxf>
    <dxf>
      <font>
        <color rgb="FF9C0006"/>
      </font>
      <fill>
        <patternFill>
          <bgColor rgb="FFFFC7CE"/>
        </patternFill>
      </fill>
    </dxf>
    <dxf>
      <font>
        <color theme="3" tint="-0.24994659260841701"/>
      </font>
      <fill>
        <patternFill>
          <bgColor rgb="FF00B050"/>
        </patternFill>
      </fill>
    </dxf>
    <dxf>
      <font>
        <color rgb="FF9C0006"/>
      </font>
      <fill>
        <patternFill>
          <bgColor rgb="FFFFC7CE"/>
        </patternFill>
      </fill>
    </dxf>
    <dxf>
      <fill>
        <patternFill>
          <bgColor rgb="FFFFFF00"/>
        </patternFill>
      </fill>
    </dxf>
    <dxf>
      <font>
        <color theme="3" tint="-0.24994659260841701"/>
      </font>
      <fill>
        <patternFill>
          <bgColor rgb="FF00B050"/>
        </patternFill>
      </fill>
    </dxf>
    <dxf>
      <font>
        <color theme="0"/>
      </font>
    </dxf>
    <dxf>
      <font>
        <color rgb="FF9C0006"/>
      </font>
      <fill>
        <patternFill>
          <bgColor rgb="FFFFC7CE"/>
        </patternFill>
      </fill>
    </dxf>
    <dxf>
      <fill>
        <patternFill>
          <bgColor rgb="FFFFFF00"/>
        </patternFill>
      </fill>
    </dxf>
    <dxf>
      <font>
        <color rgb="FF9C0006"/>
      </font>
      <fill>
        <patternFill>
          <bgColor rgb="FFFFC7CE"/>
        </patternFill>
      </fill>
    </dxf>
    <dxf>
      <font>
        <color theme="3" tint="-0.24994659260841701"/>
      </font>
      <fill>
        <patternFill>
          <bgColor rgb="FF00B050"/>
        </patternFill>
      </fill>
    </dxf>
    <dxf>
      <font>
        <color rgb="FF9C0006"/>
      </font>
      <fill>
        <patternFill>
          <bgColor rgb="FFFFC7CE"/>
        </patternFill>
      </fill>
    </dxf>
    <dxf>
      <fill>
        <patternFill>
          <bgColor rgb="FFFFFF00"/>
        </patternFill>
      </fill>
    </dxf>
    <dxf>
      <font>
        <color theme="3" tint="-0.24994659260841701"/>
      </font>
      <fill>
        <patternFill>
          <bgColor rgb="FF00B050"/>
        </patternFill>
      </fill>
    </dxf>
    <dxf>
      <font>
        <color theme="7" tint="0.79998168889431442"/>
      </font>
    </dxf>
    <dxf>
      <font>
        <color theme="0"/>
      </font>
    </dxf>
  </dxfs>
  <tableStyles count="0" defaultTableStyle="TableStyleMedium2" defaultPivotStyle="PivotStyleLight16"/>
  <colors>
    <mruColors>
      <color rgb="FFFFFFFF"/>
      <color rgb="FF5E913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8.png"/></Relationships>
</file>

<file path=xl/drawings/_rels/drawing11.xml.rels><?xml version="1.0" encoding="UTF-8" standalone="yes"?>
<Relationships xmlns="http://schemas.openxmlformats.org/package/2006/relationships"><Relationship Id="rId1" Type="http://schemas.openxmlformats.org/officeDocument/2006/relationships/image" Target="../media/image9.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11.png"/><Relationship Id="rId4" Type="http://schemas.openxmlformats.org/officeDocument/2006/relationships/image" Target="../media/image10.png"/></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166685</xdr:colOff>
      <xdr:row>7</xdr:row>
      <xdr:rowOff>59532</xdr:rowOff>
    </xdr:from>
    <xdr:to>
      <xdr:col>4</xdr:col>
      <xdr:colOff>742574</xdr:colOff>
      <xdr:row>7</xdr:row>
      <xdr:rowOff>882492</xdr:rowOff>
    </xdr:to>
    <xdr:grpSp>
      <xdr:nvGrpSpPr>
        <xdr:cNvPr id="8" name="Group 7"/>
        <xdr:cNvGrpSpPr/>
      </xdr:nvGrpSpPr>
      <xdr:grpSpPr>
        <a:xfrm>
          <a:off x="8030102" y="1488282"/>
          <a:ext cx="3020639" cy="822960"/>
          <a:chOff x="8034335" y="1478757"/>
          <a:chExt cx="3033339" cy="822960"/>
        </a:xfrm>
      </xdr:grpSpPr>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56439" y="1585075"/>
            <a:ext cx="368045" cy="716642"/>
          </a:xfrm>
          <a:prstGeom prst="rect">
            <a:avLst/>
          </a:prstGeom>
        </xdr:spPr>
      </xdr:pic>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34335" y="1789747"/>
            <a:ext cx="510693" cy="511970"/>
          </a:xfrm>
          <a:prstGeom prst="rect">
            <a:avLst/>
          </a:prstGeom>
        </xdr:spPr>
      </xdr:pic>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841943" y="1478757"/>
            <a:ext cx="509828" cy="822960"/>
          </a:xfrm>
          <a:prstGeom prst="rect">
            <a:avLst/>
          </a:prstGeom>
        </xdr:spPr>
      </xdr:pic>
      <xdr:pic>
        <xdr:nvPicPr>
          <xdr:cNvPr id="5" name="Picture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420350" y="1669509"/>
            <a:ext cx="647324" cy="632208"/>
          </a:xfrm>
          <a:prstGeom prst="rect">
            <a:avLst/>
          </a:prstGeom>
        </xdr:spPr>
      </xdr:pic>
    </xdr:grpSp>
    <xdr:clientData/>
  </xdr:twoCellAnchor>
  <xdr:twoCellAnchor>
    <xdr:from>
      <xdr:col>0</xdr:col>
      <xdr:colOff>0</xdr:colOff>
      <xdr:row>56</xdr:row>
      <xdr:rowOff>158750</xdr:rowOff>
    </xdr:from>
    <xdr:to>
      <xdr:col>5</xdr:col>
      <xdr:colOff>408214</xdr:colOff>
      <xdr:row>67</xdr:row>
      <xdr:rowOff>21167</xdr:rowOff>
    </xdr:to>
    <xdr:grpSp>
      <xdr:nvGrpSpPr>
        <xdr:cNvPr id="21" name="Group 20"/>
        <xdr:cNvGrpSpPr/>
      </xdr:nvGrpSpPr>
      <xdr:grpSpPr>
        <a:xfrm>
          <a:off x="0" y="12022667"/>
          <a:ext cx="11531297" cy="1778000"/>
          <a:chOff x="0" y="12022667"/>
          <a:chExt cx="11531297" cy="1778000"/>
        </a:xfrm>
      </xdr:grpSpPr>
      <xdr:sp macro="" textlink="">
        <xdr:nvSpPr>
          <xdr:cNvPr id="10" name="Rectangle 9"/>
          <xdr:cNvSpPr/>
        </xdr:nvSpPr>
        <xdr:spPr>
          <a:xfrm>
            <a:off x="0" y="12022667"/>
            <a:ext cx="11531297" cy="17780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pic>
        <xdr:nvPicPr>
          <xdr:cNvPr id="7" name="Picture 6"/>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8844634" y="12481899"/>
            <a:ext cx="2207934" cy="859536"/>
          </a:xfrm>
          <a:prstGeom prst="rect">
            <a:avLst/>
          </a:prstGeom>
        </xdr:spPr>
      </xdr:pic>
      <xdr:pic>
        <xdr:nvPicPr>
          <xdr:cNvPr id="12" name="Picture 1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004645" y="12378266"/>
            <a:ext cx="1636791" cy="1066802"/>
          </a:xfrm>
          <a:prstGeom prst="rect">
            <a:avLst/>
          </a:prstGeom>
        </xdr:spPr>
      </xdr:pic>
      <xdr:sp macro="" textlink="">
        <xdr:nvSpPr>
          <xdr:cNvPr id="13" name="TextBox 12"/>
          <xdr:cNvSpPr txBox="1"/>
        </xdr:nvSpPr>
        <xdr:spPr>
          <a:xfrm>
            <a:off x="539750" y="12705289"/>
            <a:ext cx="5228167" cy="603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ln>
                  <a:noFill/>
                </a:ln>
                <a:solidFill>
                  <a:schemeClr val="bg1"/>
                </a:solidFill>
                <a:latin typeface="Arial" panose="020B0604020202020204" pitchFamily="34" charset="0"/>
                <a:cs typeface="Arial" panose="020B0604020202020204" pitchFamily="34" charset="0"/>
              </a:rPr>
              <a:t>Center for Community Health and Evaluation</a:t>
            </a:r>
          </a:p>
          <a:p>
            <a:r>
              <a:rPr lang="en-US" sz="1600">
                <a:ln>
                  <a:noFill/>
                </a:ln>
                <a:solidFill>
                  <a:schemeClr val="bg1"/>
                </a:solidFill>
                <a:latin typeface="Arial" panose="020B0604020202020204" pitchFamily="34" charset="0"/>
                <a:cs typeface="Arial" panose="020B0604020202020204" pitchFamily="34" charset="0"/>
              </a:rPr>
              <a:t>www.cche.org</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119064</xdr:colOff>
      <xdr:row>0</xdr:row>
      <xdr:rowOff>285749</xdr:rowOff>
    </xdr:from>
    <xdr:to>
      <xdr:col>3</xdr:col>
      <xdr:colOff>961700</xdr:colOff>
      <xdr:row>1</xdr:row>
      <xdr:rowOff>549115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34089" y="285749"/>
          <a:ext cx="842636" cy="82534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2</xdr:col>
      <xdr:colOff>141996</xdr:colOff>
      <xdr:row>62</xdr:row>
      <xdr:rowOff>151167</xdr:rowOff>
    </xdr:to>
    <xdr:pic>
      <xdr:nvPicPr>
        <xdr:cNvPr id="4" name="Picture 3"/>
        <xdr:cNvPicPr>
          <a:picLocks noChangeAspect="1"/>
        </xdr:cNvPicPr>
      </xdr:nvPicPr>
      <xdr:blipFill>
        <a:blip xmlns:r="http://schemas.openxmlformats.org/officeDocument/2006/relationships" r:embed="rId1"/>
        <a:stretch>
          <a:fillRect/>
        </a:stretch>
      </xdr:blipFill>
      <xdr:spPr>
        <a:xfrm>
          <a:off x="66675" y="1381125"/>
          <a:ext cx="7038096" cy="986666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127377</xdr:colOff>
      <xdr:row>11</xdr:row>
      <xdr:rowOff>82557</xdr:rowOff>
    </xdr:from>
    <xdr:to>
      <xdr:col>0</xdr:col>
      <xdr:colOff>690188</xdr:colOff>
      <xdr:row>14</xdr:row>
      <xdr:rowOff>746760</xdr:rowOff>
    </xdr:to>
    <xdr:grpSp>
      <xdr:nvGrpSpPr>
        <xdr:cNvPr id="2" name="Group 1"/>
        <xdr:cNvGrpSpPr/>
      </xdr:nvGrpSpPr>
      <xdr:grpSpPr>
        <a:xfrm>
          <a:off x="127377" y="2707224"/>
          <a:ext cx="562811" cy="2685619"/>
          <a:chOff x="127377" y="2740032"/>
          <a:chExt cx="562811" cy="2635878"/>
        </a:xfrm>
      </xdr:grpSpPr>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8785" y="3314555"/>
            <a:ext cx="319994" cy="623079"/>
          </a:xfrm>
          <a:prstGeom prst="rect">
            <a:avLst/>
          </a:prstGeom>
        </xdr:spPr>
      </xdr:pic>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6773" y="2740032"/>
            <a:ext cx="444018" cy="445128"/>
          </a:xfrm>
          <a:prstGeom prst="rect">
            <a:avLst/>
          </a:prstGeom>
        </xdr:spPr>
      </xdr:pic>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7149" y="4660394"/>
            <a:ext cx="443266" cy="715516"/>
          </a:xfrm>
          <a:prstGeom prst="rect">
            <a:avLst/>
          </a:prstGeom>
        </xdr:spPr>
      </xdr:pic>
      <xdr:pic>
        <xdr:nvPicPr>
          <xdr:cNvPr id="7" name="Picture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7377" y="4026140"/>
            <a:ext cx="562811" cy="549669"/>
          </a:xfrm>
          <a:prstGeom prst="rect">
            <a:avLst/>
          </a:prstGeom>
        </xdr:spPr>
      </xdr:pic>
    </xdr:grpSp>
    <xdr:clientData/>
  </xdr:twoCellAnchor>
  <xdr:twoCellAnchor editAs="oneCell">
    <xdr:from>
      <xdr:col>0</xdr:col>
      <xdr:colOff>676275</xdr:colOff>
      <xdr:row>16</xdr:row>
      <xdr:rowOff>190500</xdr:rowOff>
    </xdr:from>
    <xdr:to>
      <xdr:col>14</xdr:col>
      <xdr:colOff>189316</xdr:colOff>
      <xdr:row>52</xdr:row>
      <xdr:rowOff>8815</xdr:rowOff>
    </xdr:to>
    <xdr:pic>
      <xdr:nvPicPr>
        <xdr:cNvPr id="3" name="Picture 2"/>
        <xdr:cNvPicPr>
          <a:picLocks noChangeAspect="1"/>
        </xdr:cNvPicPr>
      </xdr:nvPicPr>
      <xdr:blipFill>
        <a:blip xmlns:r="http://schemas.openxmlformats.org/officeDocument/2006/relationships" r:embed="rId5"/>
        <a:stretch>
          <a:fillRect/>
        </a:stretch>
      </xdr:blipFill>
      <xdr:spPr>
        <a:xfrm>
          <a:off x="676275" y="5800725"/>
          <a:ext cx="9476191" cy="56857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1428749</xdr:colOff>
      <xdr:row>2</xdr:row>
      <xdr:rowOff>822400</xdr:rowOff>
    </xdr:from>
    <xdr:to>
      <xdr:col>2</xdr:col>
      <xdr:colOff>2158351</xdr:colOff>
      <xdr:row>3</xdr:row>
      <xdr:rowOff>720988</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41093" y="1941588"/>
          <a:ext cx="729602" cy="7320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119857</xdr:colOff>
      <xdr:row>0</xdr:row>
      <xdr:rowOff>226220</xdr:rowOff>
    </xdr:from>
    <xdr:to>
      <xdr:col>3</xdr:col>
      <xdr:colOff>851377</xdr:colOff>
      <xdr:row>1</xdr:row>
      <xdr:rowOff>400575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37263" y="226220"/>
          <a:ext cx="731520" cy="7339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297660</xdr:colOff>
      <xdr:row>0</xdr:row>
      <xdr:rowOff>202406</xdr:rowOff>
    </xdr:from>
    <xdr:to>
      <xdr:col>3</xdr:col>
      <xdr:colOff>720305</xdr:colOff>
      <xdr:row>1</xdr:row>
      <xdr:rowOff>465772</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5066" y="202406"/>
          <a:ext cx="422645" cy="8229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285749</xdr:colOff>
      <xdr:row>0</xdr:row>
      <xdr:rowOff>226220</xdr:rowOff>
    </xdr:from>
    <xdr:to>
      <xdr:col>3</xdr:col>
      <xdr:colOff>795577</xdr:colOff>
      <xdr:row>1</xdr:row>
      <xdr:rowOff>489586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3155" y="226220"/>
          <a:ext cx="509828" cy="8229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119064</xdr:colOff>
      <xdr:row>0</xdr:row>
      <xdr:rowOff>285749</xdr:rowOff>
    </xdr:from>
    <xdr:to>
      <xdr:col>3</xdr:col>
      <xdr:colOff>961700</xdr:colOff>
      <xdr:row>1</xdr:row>
      <xdr:rowOff>549115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36470" y="285749"/>
          <a:ext cx="842636" cy="8229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142875</xdr:colOff>
      <xdr:row>0</xdr:row>
      <xdr:rowOff>285750</xdr:rowOff>
    </xdr:from>
    <xdr:to>
      <xdr:col>3</xdr:col>
      <xdr:colOff>874395</xdr:colOff>
      <xdr:row>1</xdr:row>
      <xdr:rowOff>460105</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60281" y="285750"/>
          <a:ext cx="731520" cy="73394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297660</xdr:colOff>
      <xdr:row>0</xdr:row>
      <xdr:rowOff>202406</xdr:rowOff>
    </xdr:from>
    <xdr:to>
      <xdr:col>3</xdr:col>
      <xdr:colOff>720305</xdr:colOff>
      <xdr:row>1</xdr:row>
      <xdr:rowOff>465772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2685" y="202406"/>
          <a:ext cx="422645" cy="82534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257175</xdr:colOff>
      <xdr:row>0</xdr:row>
      <xdr:rowOff>238125</xdr:rowOff>
    </xdr:from>
    <xdr:to>
      <xdr:col>3</xdr:col>
      <xdr:colOff>767003</xdr:colOff>
      <xdr:row>1</xdr:row>
      <xdr:rowOff>499110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2200" y="238125"/>
          <a:ext cx="509828" cy="822960"/>
        </a:xfrm>
        <a:prstGeom prst="rect">
          <a:avLst/>
        </a:prstGeom>
      </xdr:spPr>
    </xdr:pic>
    <xdr:clientData/>
  </xdr:twoCellAnchor>
</xdr:wsDr>
</file>

<file path=xl/tables/table1.xml><?xml version="1.0" encoding="utf-8"?>
<table xmlns="http://schemas.openxmlformats.org/spreadsheetml/2006/main" id="1" name="Table1" displayName="Table1" ref="B4:C30" totalsRowShown="0" headerRowDxfId="3" dataDxfId="2">
  <tableColumns count="2">
    <tableColumn id="1" name="Term" dataDxfId="1"/>
    <tableColumn id="2" name="Defintion" dataDxfId="0"/>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2013">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hare.kaiserpermanente.org/article/dose-creating-measuring-impact/"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tabSelected="1" zoomScale="90" zoomScaleNormal="90" workbookViewId="0">
      <selection activeCell="G37" sqref="A1:XFD1048576"/>
    </sheetView>
  </sheetViews>
  <sheetFormatPr defaultRowHeight="12.75"/>
  <cols>
    <col min="1" max="1" width="118" style="2" customWidth="1"/>
    <col min="2" max="5" width="12.28515625" style="1" customWidth="1"/>
    <col min="6" max="16384" width="9.140625" style="1"/>
  </cols>
  <sheetData>
    <row r="1" spans="1:5" ht="23.25">
      <c r="A1" s="126" t="s">
        <v>47</v>
      </c>
    </row>
    <row r="2" spans="1:5" ht="15.75">
      <c r="A2" s="17" t="s">
        <v>46</v>
      </c>
    </row>
    <row r="3" spans="1:5" s="18" customFormat="1" ht="18" customHeight="1">
      <c r="A3" s="82" t="s">
        <v>104</v>
      </c>
    </row>
    <row r="4" spans="1:5" s="18" customFormat="1" ht="15.75">
      <c r="A4" s="82" t="s">
        <v>45</v>
      </c>
      <c r="B4" s="149" t="s">
        <v>89</v>
      </c>
    </row>
    <row r="5" spans="1:5" s="18" customFormat="1" ht="15.75">
      <c r="A5" s="82" t="s">
        <v>44</v>
      </c>
      <c r="B5" s="304" t="s">
        <v>91</v>
      </c>
      <c r="C5" s="304" t="s">
        <v>95</v>
      </c>
      <c r="D5" s="304" t="s">
        <v>92</v>
      </c>
      <c r="E5" s="304" t="s">
        <v>93</v>
      </c>
    </row>
    <row r="6" spans="1:5" s="18" customFormat="1" ht="6.75" customHeight="1">
      <c r="A6" s="19"/>
      <c r="B6" s="304"/>
      <c r="C6" s="304"/>
      <c r="D6" s="304"/>
      <c r="E6" s="304"/>
    </row>
    <row r="7" spans="1:5" s="16" customFormat="1" ht="16.5" customHeight="1">
      <c r="A7" s="17" t="s">
        <v>94</v>
      </c>
      <c r="B7" s="304"/>
      <c r="C7" s="304"/>
      <c r="D7" s="304"/>
      <c r="E7" s="304"/>
    </row>
    <row r="8" spans="1:5" s="14" customFormat="1" ht="70.5" customHeight="1">
      <c r="A8" s="15" t="s">
        <v>103</v>
      </c>
    </row>
    <row r="9" spans="1:5" ht="54" customHeight="1">
      <c r="A9" s="13" t="s">
        <v>100</v>
      </c>
    </row>
    <row r="10" spans="1:5" s="11" customFormat="1" ht="24" customHeight="1">
      <c r="A10" s="12" t="s">
        <v>105</v>
      </c>
    </row>
    <row r="11" spans="1:5" ht="18.75" customHeight="1">
      <c r="A11" s="10" t="s">
        <v>43</v>
      </c>
    </row>
    <row r="12" spans="1:5" ht="15.75">
      <c r="A12" s="86" t="s">
        <v>30</v>
      </c>
    </row>
    <row r="13" spans="1:5">
      <c r="A13" s="5" t="s">
        <v>40</v>
      </c>
    </row>
    <row r="14" spans="1:5" ht="6" customHeight="1">
      <c r="A14" s="6"/>
    </row>
    <row r="15" spans="1:5" ht="15.75">
      <c r="A15" s="86" t="s">
        <v>35</v>
      </c>
    </row>
    <row r="16" spans="1:5" ht="15" customHeight="1">
      <c r="A16" s="5" t="s">
        <v>216</v>
      </c>
    </row>
    <row r="17" spans="1:2" ht="15" customHeight="1">
      <c r="A17" s="5" t="s">
        <v>32</v>
      </c>
    </row>
    <row r="18" spans="1:2" ht="15" customHeight="1">
      <c r="A18" s="5" t="s">
        <v>41</v>
      </c>
    </row>
    <row r="19" spans="1:2" ht="6.75" customHeight="1">
      <c r="A19" s="6"/>
    </row>
    <row r="20" spans="1:2" ht="15.75">
      <c r="A20" s="83" t="s">
        <v>39</v>
      </c>
    </row>
    <row r="21" spans="1:2" ht="15.75">
      <c r="A21" s="86" t="s">
        <v>166</v>
      </c>
    </row>
    <row r="22" spans="1:2" ht="15" customHeight="1">
      <c r="A22" s="5" t="s">
        <v>217</v>
      </c>
    </row>
    <row r="23" spans="1:2" ht="24" customHeight="1">
      <c r="A23" s="5" t="s">
        <v>14</v>
      </c>
    </row>
    <row r="24" spans="1:2" ht="15" customHeight="1">
      <c r="A24" s="9" t="s">
        <v>42</v>
      </c>
      <c r="B24" s="8"/>
    </row>
    <row r="25" spans="1:2" ht="5.25" customHeight="1">
      <c r="A25" s="3"/>
    </row>
    <row r="26" spans="1:2" ht="15.75">
      <c r="A26" s="86" t="s">
        <v>171</v>
      </c>
    </row>
    <row r="27" spans="1:2" ht="15" customHeight="1">
      <c r="A27" s="5" t="s">
        <v>172</v>
      </c>
    </row>
    <row r="28" spans="1:2" ht="15" customHeight="1">
      <c r="A28" s="5" t="s">
        <v>173</v>
      </c>
    </row>
    <row r="29" spans="1:2" ht="6.75" customHeight="1">
      <c r="A29" s="9"/>
      <c r="B29" s="8"/>
    </row>
    <row r="30" spans="1:2" ht="15.75">
      <c r="A30" s="86" t="s">
        <v>170</v>
      </c>
    </row>
    <row r="31" spans="1:2" ht="15" customHeight="1">
      <c r="A31" s="5" t="s">
        <v>36</v>
      </c>
    </row>
    <row r="32" spans="1:2" ht="15" customHeight="1">
      <c r="A32" s="5" t="s">
        <v>27</v>
      </c>
    </row>
    <row r="33" spans="1:1" ht="15" customHeight="1">
      <c r="A33" s="5" t="s">
        <v>33</v>
      </c>
    </row>
    <row r="34" spans="1:1" ht="6" customHeight="1"/>
    <row r="35" spans="1:1" ht="15.75">
      <c r="A35" s="86" t="s">
        <v>169</v>
      </c>
    </row>
    <row r="36" spans="1:1" ht="16.5" customHeight="1">
      <c r="A36" s="7" t="s">
        <v>15</v>
      </c>
    </row>
    <row r="37" spans="1:1" ht="23.25" customHeight="1">
      <c r="A37" s="7" t="s">
        <v>285</v>
      </c>
    </row>
    <row r="38" spans="1:1" ht="16.5" customHeight="1">
      <c r="A38" s="7" t="s">
        <v>286</v>
      </c>
    </row>
    <row r="39" spans="1:1" ht="16.5" customHeight="1">
      <c r="A39" s="7" t="s">
        <v>218</v>
      </c>
    </row>
    <row r="40" spans="1:1" ht="16.5" customHeight="1">
      <c r="A40" s="7" t="s">
        <v>28</v>
      </c>
    </row>
    <row r="41" spans="1:1" ht="6" customHeight="1">
      <c r="A41" s="6"/>
    </row>
    <row r="42" spans="1:1" ht="15.75">
      <c r="A42" s="86" t="s">
        <v>168</v>
      </c>
    </row>
    <row r="43" spans="1:1" ht="27.75" customHeight="1">
      <c r="A43" s="5" t="s">
        <v>102</v>
      </c>
    </row>
    <row r="44" spans="1:1" ht="15" customHeight="1">
      <c r="A44" s="198" t="s">
        <v>34</v>
      </c>
    </row>
    <row r="45" spans="1:1" ht="6" customHeight="1">
      <c r="A45" s="6"/>
    </row>
    <row r="46" spans="1:1" ht="15.75">
      <c r="A46" s="86" t="s">
        <v>167</v>
      </c>
    </row>
    <row r="47" spans="1:1" ht="15" customHeight="1">
      <c r="A47" s="5" t="s">
        <v>287</v>
      </c>
    </row>
    <row r="48" spans="1:1" ht="15" customHeight="1">
      <c r="A48" s="5" t="s">
        <v>288</v>
      </c>
    </row>
    <row r="49" spans="1:1" ht="15" customHeight="1">
      <c r="A49" s="5" t="s">
        <v>101</v>
      </c>
    </row>
    <row r="50" spans="1:1" ht="15" customHeight="1">
      <c r="A50" s="4" t="s">
        <v>29</v>
      </c>
    </row>
    <row r="51" spans="1:1" ht="15" customHeight="1">
      <c r="A51" s="4" t="s">
        <v>16</v>
      </c>
    </row>
    <row r="52" spans="1:1" ht="15" customHeight="1">
      <c r="A52" s="4" t="s">
        <v>37</v>
      </c>
    </row>
    <row r="53" spans="1:1" ht="15" customHeight="1">
      <c r="A53" s="4" t="s">
        <v>38</v>
      </c>
    </row>
    <row r="54" spans="1:1" ht="15" customHeight="1">
      <c r="A54" s="3"/>
    </row>
    <row r="55" spans="1:1" ht="15" customHeight="1">
      <c r="A55" s="17" t="s">
        <v>348</v>
      </c>
    </row>
    <row r="56" spans="1:1" ht="15">
      <c r="A56" s="194" t="s">
        <v>347</v>
      </c>
    </row>
    <row r="57" spans="1:1" ht="18">
      <c r="A57" s="77"/>
    </row>
    <row r="58" spans="1:1" ht="20.25" customHeight="1">
      <c r="A58" s="193"/>
    </row>
  </sheetData>
  <sheetProtection password="D279" sheet="1" objects="1" scenarios="1" selectLockedCells="1" selectUnlockedCells="1"/>
  <mergeCells count="4">
    <mergeCell ref="C5:C7"/>
    <mergeCell ref="D5:D7"/>
    <mergeCell ref="E5:E7"/>
    <mergeCell ref="B5:B7"/>
  </mergeCells>
  <hyperlinks>
    <hyperlink ref="A56" r:id="rId1"/>
  </hyperlinks>
  <pageMargins left="0.25" right="0.25" top="0.25" bottom="0.25" header="0" footer="0"/>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showGridLines="0" topLeftCell="B23" zoomScale="90" zoomScaleNormal="90" workbookViewId="0">
      <selection activeCell="S35" sqref="S35"/>
    </sheetView>
  </sheetViews>
  <sheetFormatPr defaultRowHeight="12.75"/>
  <cols>
    <col min="1" max="1" width="40" style="35" customWidth="1"/>
    <col min="2" max="2" width="12.7109375" style="1" customWidth="1"/>
    <col min="3" max="3" width="36" style="35" customWidth="1"/>
    <col min="4" max="4" width="16" style="20" customWidth="1"/>
    <col min="5" max="5" width="8" style="1" hidden="1" customWidth="1"/>
    <col min="6" max="6" width="9.7109375" style="36" customWidth="1"/>
    <col min="7" max="7" width="18.5703125" style="36" hidden="1" customWidth="1"/>
    <col min="8" max="8" width="9.7109375" style="36" customWidth="1"/>
    <col min="9" max="9" width="18.5703125" style="21" hidden="1" customWidth="1"/>
    <col min="10" max="13" width="17.42578125" style="22" customWidth="1"/>
    <col min="14" max="14" width="9.140625" style="1" hidden="1" customWidth="1"/>
    <col min="15" max="16" width="9.140625" style="21" hidden="1" customWidth="1"/>
    <col min="17" max="18" width="9.140625" style="1" hidden="1" customWidth="1"/>
    <col min="19" max="19" width="35.85546875" style="113" customWidth="1"/>
    <col min="20" max="20" width="9.140625" style="1"/>
    <col min="21" max="21" width="11.5703125" style="1" bestFit="1" customWidth="1"/>
    <col min="22" max="16384" width="9.140625" style="1"/>
  </cols>
  <sheetData>
    <row r="1" spans="1:20" ht="44.25" customHeight="1">
      <c r="A1" s="85" t="s">
        <v>335</v>
      </c>
      <c r="C1" s="32"/>
    </row>
    <row r="2" spans="1:20" ht="44.25" customHeight="1" thickBot="1">
      <c r="A2" s="33" t="s">
        <v>31</v>
      </c>
      <c r="C2" s="32"/>
    </row>
    <row r="3" spans="1:20" ht="65.25" customHeight="1" thickTop="1">
      <c r="A3" s="87" t="s">
        <v>50</v>
      </c>
      <c r="B3" s="114" t="s">
        <v>5</v>
      </c>
      <c r="D3" s="39" t="s">
        <v>54</v>
      </c>
      <c r="F3" s="37"/>
      <c r="G3" s="37"/>
      <c r="H3" s="38"/>
    </row>
    <row r="4" spans="1:20" ht="57.75" customHeight="1" thickBot="1">
      <c r="A4" s="125" t="s">
        <v>164</v>
      </c>
      <c r="B4" s="115"/>
      <c r="C4" s="45"/>
      <c r="D4" s="121" t="e">
        <f>VLOOKUP(E5,$N$14:$O$17,2)</f>
        <v>#N/A</v>
      </c>
      <c r="E4" s="24" t="s">
        <v>18</v>
      </c>
      <c r="F4" s="313" t="s">
        <v>180</v>
      </c>
      <c r="G4" s="313"/>
      <c r="H4" s="313"/>
      <c r="I4" s="313"/>
      <c r="J4" s="313"/>
      <c r="K4" s="313"/>
      <c r="L4" s="313"/>
    </row>
    <row r="5" spans="1:20" ht="29.25" customHeight="1" thickTop="1" thickBot="1">
      <c r="D5" s="120">
        <f>E5</f>
        <v>0</v>
      </c>
      <c r="E5" s="23">
        <f>SUMIF(E12:E42,"&gt;0",E12:E42)</f>
        <v>0</v>
      </c>
      <c r="H5" s="38"/>
      <c r="N5" s="24" t="s">
        <v>12</v>
      </c>
      <c r="O5" s="25"/>
      <c r="P5" s="25"/>
      <c r="Q5" s="24"/>
      <c r="R5" s="24"/>
    </row>
    <row r="6" spans="1:20" ht="14.25" hidden="1">
      <c r="A6" s="34"/>
      <c r="B6" s="42"/>
      <c r="D6" s="43"/>
      <c r="E6" s="26"/>
      <c r="H6" s="38"/>
      <c r="I6" s="27"/>
      <c r="N6" s="16" t="s">
        <v>2</v>
      </c>
      <c r="O6" s="28">
        <v>0.1</v>
      </c>
      <c r="P6" s="28" t="s">
        <v>4</v>
      </c>
      <c r="Q6" s="18" t="s">
        <v>6</v>
      </c>
      <c r="R6" s="18" t="s">
        <v>7</v>
      </c>
    </row>
    <row r="7" spans="1:20" ht="14.25" hidden="1">
      <c r="A7" s="34"/>
      <c r="B7" s="36"/>
      <c r="D7" s="44"/>
      <c r="G7" s="38"/>
      <c r="I7" s="29"/>
      <c r="N7" s="1" t="s">
        <v>0</v>
      </c>
      <c r="O7" s="21">
        <v>0.02</v>
      </c>
      <c r="P7" s="21" t="s">
        <v>0</v>
      </c>
      <c r="Q7" s="18"/>
      <c r="R7" s="18"/>
    </row>
    <row r="8" spans="1:20" ht="14.25" hidden="1">
      <c r="A8" s="34"/>
      <c r="G8" s="38"/>
      <c r="I8" s="29"/>
      <c r="N8" s="16" t="s">
        <v>1</v>
      </c>
      <c r="O8" s="28">
        <v>0.05</v>
      </c>
      <c r="P8" s="28" t="s">
        <v>1</v>
      </c>
      <c r="Q8" s="18"/>
      <c r="R8" s="18"/>
    </row>
    <row r="9" spans="1:20" ht="14.25" hidden="1">
      <c r="A9" s="34"/>
      <c r="G9" s="38"/>
      <c r="I9" s="29"/>
      <c r="N9" s="16" t="s">
        <v>4</v>
      </c>
      <c r="O9" s="28">
        <v>5.0000000000000001E-3</v>
      </c>
      <c r="P9" s="28" t="s">
        <v>2</v>
      </c>
      <c r="Q9" s="18"/>
      <c r="R9" s="18"/>
    </row>
    <row r="10" spans="1:20" ht="33" customHeight="1">
      <c r="A10" s="34" t="s">
        <v>8</v>
      </c>
      <c r="C10" s="23"/>
      <c r="E10" s="30" t="s">
        <v>48</v>
      </c>
      <c r="F10" s="309" t="s">
        <v>21</v>
      </c>
      <c r="G10" s="310"/>
      <c r="H10" s="311"/>
      <c r="I10" s="31" t="s">
        <v>49</v>
      </c>
      <c r="J10" s="79" t="s">
        <v>88</v>
      </c>
      <c r="K10" s="80"/>
      <c r="L10" s="80"/>
      <c r="M10" s="81"/>
      <c r="N10" s="16"/>
      <c r="O10" s="28"/>
      <c r="P10" s="28"/>
      <c r="Q10" s="18"/>
      <c r="R10" s="18"/>
      <c r="S10" s="110" t="s">
        <v>165</v>
      </c>
    </row>
    <row r="11" spans="1:20" ht="49.5" customHeight="1">
      <c r="A11" s="34" t="s">
        <v>215</v>
      </c>
      <c r="B11" s="75" t="s">
        <v>243</v>
      </c>
      <c r="C11" s="46" t="s">
        <v>10</v>
      </c>
      <c r="D11" s="53" t="s">
        <v>181</v>
      </c>
      <c r="E11" s="54" t="s">
        <v>13</v>
      </c>
      <c r="F11" s="76" t="s">
        <v>20</v>
      </c>
      <c r="G11" s="76"/>
      <c r="H11" s="76" t="s">
        <v>19</v>
      </c>
      <c r="I11" s="55"/>
      <c r="J11" s="53" t="s">
        <v>4</v>
      </c>
      <c r="K11" s="53" t="s">
        <v>0</v>
      </c>
      <c r="L11" s="53" t="s">
        <v>1</v>
      </c>
      <c r="M11" s="53" t="s">
        <v>2</v>
      </c>
      <c r="S11" s="111"/>
      <c r="T11" s="18"/>
    </row>
    <row r="12" spans="1:20" ht="49.5" customHeight="1">
      <c r="A12" s="34" t="s">
        <v>51</v>
      </c>
      <c r="B12" s="102" t="s">
        <v>336</v>
      </c>
      <c r="C12" s="49" t="s">
        <v>366</v>
      </c>
      <c r="D12" s="63" t="e">
        <f t="shared" ref="D12:D29" si="0">VLOOKUP(E12,$N$15:$O$17,2)</f>
        <v>#DIV/0!</v>
      </c>
      <c r="E12" s="61" t="e">
        <f>G12*I12</f>
        <v>#DIV/0!</v>
      </c>
      <c r="F12" s="90"/>
      <c r="G12" s="90" t="e">
        <f>F12/$B$4</f>
        <v>#DIV/0!</v>
      </c>
      <c r="H12" s="91"/>
      <c r="I12" s="62" t="e">
        <f>VLOOKUP(H12,$N$6:$O$10,2)</f>
        <v>#N/A</v>
      </c>
      <c r="J12" s="52" t="s">
        <v>145</v>
      </c>
      <c r="K12" s="52" t="s">
        <v>276</v>
      </c>
      <c r="L12" s="52" t="s">
        <v>3</v>
      </c>
      <c r="M12" s="52" t="s">
        <v>3</v>
      </c>
      <c r="S12" s="111"/>
      <c r="T12" s="18"/>
    </row>
    <row r="13" spans="1:20" ht="49.5" customHeight="1">
      <c r="A13" s="34" t="s">
        <v>182</v>
      </c>
      <c r="B13" s="94"/>
      <c r="C13" s="49" t="s">
        <v>279</v>
      </c>
      <c r="D13" s="63" t="e">
        <f t="shared" si="0"/>
        <v>#DIV/0!</v>
      </c>
      <c r="E13" s="61" t="e">
        <f t="shared" ref="E13:E42" si="1">G13*I13</f>
        <v>#DIV/0!</v>
      </c>
      <c r="F13" s="90"/>
      <c r="G13" s="90" t="e">
        <f t="shared" ref="G13:G29" si="2">F13/$B$4</f>
        <v>#DIV/0!</v>
      </c>
      <c r="H13" s="91"/>
      <c r="I13" s="62" t="e">
        <f>VLOOKUP(H13,$N$6:$O$9,2)</f>
        <v>#N/A</v>
      </c>
      <c r="J13" s="52" t="s">
        <v>159</v>
      </c>
      <c r="K13" s="52" t="s">
        <v>219</v>
      </c>
      <c r="L13" s="52" t="s">
        <v>3</v>
      </c>
      <c r="M13" s="52" t="s">
        <v>3</v>
      </c>
      <c r="N13" s="16" t="s">
        <v>17</v>
      </c>
      <c r="O13" s="28"/>
      <c r="P13" s="28"/>
      <c r="S13" s="111"/>
      <c r="T13" s="18"/>
    </row>
    <row r="14" spans="1:20" ht="49.5" customHeight="1">
      <c r="A14" s="34" t="s">
        <v>52</v>
      </c>
      <c r="B14" s="94"/>
      <c r="C14" s="95" t="s">
        <v>147</v>
      </c>
      <c r="D14" s="63" t="e">
        <f t="shared" si="0"/>
        <v>#DIV/0!</v>
      </c>
      <c r="E14" s="61" t="e">
        <f t="shared" si="1"/>
        <v>#DIV/0!</v>
      </c>
      <c r="F14" s="90"/>
      <c r="G14" s="90" t="e">
        <f t="shared" si="2"/>
        <v>#DIV/0!</v>
      </c>
      <c r="H14" s="91"/>
      <c r="I14" s="62" t="e">
        <f>VLOOKUP(H14,$N$6:$O$9,2)</f>
        <v>#N/A</v>
      </c>
      <c r="J14" s="52" t="s">
        <v>145</v>
      </c>
      <c r="K14" s="52" t="s">
        <v>146</v>
      </c>
      <c r="L14" s="52" t="s">
        <v>3</v>
      </c>
      <c r="M14" s="52" t="s">
        <v>3</v>
      </c>
      <c r="N14" s="1">
        <v>1.0000000000000001E-5</v>
      </c>
      <c r="O14" s="29" t="s">
        <v>4</v>
      </c>
      <c r="S14" s="111"/>
    </row>
    <row r="15" spans="1:20" ht="49.5" customHeight="1">
      <c r="A15" s="34" t="s">
        <v>53</v>
      </c>
      <c r="B15" s="94"/>
      <c r="C15" s="95" t="s">
        <v>148</v>
      </c>
      <c r="D15" s="63" t="e">
        <f t="shared" si="0"/>
        <v>#DIV/0!</v>
      </c>
      <c r="E15" s="61" t="e">
        <f t="shared" si="1"/>
        <v>#DIV/0!</v>
      </c>
      <c r="F15" s="90"/>
      <c r="G15" s="90" t="e">
        <f t="shared" si="2"/>
        <v>#DIV/0!</v>
      </c>
      <c r="H15" s="91"/>
      <c r="I15" s="62" t="e">
        <f>VLOOKUP(H15,$N$6:$O$9,2)</f>
        <v>#N/A</v>
      </c>
      <c r="J15" s="52" t="s">
        <v>24</v>
      </c>
      <c r="K15" s="52"/>
      <c r="L15" s="52"/>
      <c r="M15" s="52"/>
      <c r="N15" s="1">
        <v>6.0000000000000001E-3</v>
      </c>
      <c r="O15" s="16" t="s">
        <v>0</v>
      </c>
      <c r="S15" s="111"/>
    </row>
    <row r="16" spans="1:20" ht="49.5" customHeight="1">
      <c r="B16" s="96"/>
      <c r="C16" s="95" t="s">
        <v>149</v>
      </c>
      <c r="D16" s="63" t="e">
        <f t="shared" si="0"/>
        <v>#DIV/0!</v>
      </c>
      <c r="E16" s="61" t="e">
        <f t="shared" si="1"/>
        <v>#DIV/0!</v>
      </c>
      <c r="F16" s="90"/>
      <c r="G16" s="90" t="e">
        <f t="shared" si="2"/>
        <v>#DIV/0!</v>
      </c>
      <c r="H16" s="91"/>
      <c r="I16" s="62" t="e">
        <f>VLOOKUP(H16,$N$6:$O$10,2)</f>
        <v>#N/A</v>
      </c>
      <c r="J16" s="52" t="s">
        <v>24</v>
      </c>
      <c r="K16" s="52"/>
      <c r="L16" s="52"/>
      <c r="M16" s="52"/>
      <c r="N16" s="1">
        <v>0.02</v>
      </c>
      <c r="O16" s="16" t="s">
        <v>1</v>
      </c>
      <c r="S16" s="111"/>
    </row>
    <row r="17" spans="1:21" ht="49.5" customHeight="1">
      <c r="A17" s="84"/>
      <c r="B17" s="97"/>
      <c r="C17" s="95" t="s">
        <v>150</v>
      </c>
      <c r="D17" s="63" t="e">
        <f t="shared" si="0"/>
        <v>#DIV/0!</v>
      </c>
      <c r="E17" s="61" t="e">
        <f t="shared" si="1"/>
        <v>#DIV/0!</v>
      </c>
      <c r="F17" s="90"/>
      <c r="G17" s="90" t="e">
        <f t="shared" si="2"/>
        <v>#DIV/0!</v>
      </c>
      <c r="H17" s="91"/>
      <c r="I17" s="62" t="e">
        <f>VLOOKUP(H17,$N$6:$O$10,2)</f>
        <v>#N/A</v>
      </c>
      <c r="J17" s="52" t="s">
        <v>24</v>
      </c>
      <c r="K17" s="52"/>
      <c r="L17" s="52"/>
      <c r="M17" s="52"/>
      <c r="N17" s="1">
        <v>0.05</v>
      </c>
      <c r="O17" s="16" t="s">
        <v>2</v>
      </c>
      <c r="S17" s="111"/>
    </row>
    <row r="18" spans="1:21" ht="49.5" customHeight="1">
      <c r="B18" s="71" t="s">
        <v>337</v>
      </c>
      <c r="C18" s="48" t="s">
        <v>144</v>
      </c>
      <c r="D18" s="60" t="e">
        <f t="shared" si="0"/>
        <v>#DIV/0!</v>
      </c>
      <c r="E18" s="57" t="e">
        <f t="shared" si="1"/>
        <v>#DIV/0!</v>
      </c>
      <c r="F18" s="90"/>
      <c r="G18" s="90" t="e">
        <f t="shared" si="2"/>
        <v>#DIV/0!</v>
      </c>
      <c r="H18" s="91"/>
      <c r="I18" s="59" t="e">
        <f>VLOOKUP(H18,$N$6:$O$10,2)</f>
        <v>#N/A</v>
      </c>
      <c r="J18" s="51" t="s">
        <v>275</v>
      </c>
      <c r="K18" s="51" t="s">
        <v>145</v>
      </c>
      <c r="L18" s="51" t="s">
        <v>276</v>
      </c>
      <c r="M18" s="51" t="s">
        <v>3</v>
      </c>
      <c r="S18" s="111"/>
      <c r="U18" s="26"/>
    </row>
    <row r="19" spans="1:21" ht="49.5" customHeight="1">
      <c r="B19" s="73"/>
      <c r="C19" s="48" t="s">
        <v>135</v>
      </c>
      <c r="D19" s="60" t="e">
        <f t="shared" si="0"/>
        <v>#DIV/0!</v>
      </c>
      <c r="E19" s="57" t="e">
        <f t="shared" si="1"/>
        <v>#DIV/0!</v>
      </c>
      <c r="F19" s="90"/>
      <c r="G19" s="90" t="e">
        <f t="shared" si="2"/>
        <v>#DIV/0!</v>
      </c>
      <c r="H19" s="91"/>
      <c r="I19" s="59" t="e">
        <f>VLOOKUP(H19,$N$6:$O$9,2)</f>
        <v>#N/A</v>
      </c>
      <c r="J19" s="51" t="s">
        <v>277</v>
      </c>
      <c r="K19" s="51" t="s">
        <v>161</v>
      </c>
      <c r="L19" s="51" t="s">
        <v>162</v>
      </c>
      <c r="M19" s="51" t="s">
        <v>163</v>
      </c>
      <c r="S19" s="111"/>
    </row>
    <row r="20" spans="1:21" ht="49.5" customHeight="1">
      <c r="B20" s="72"/>
      <c r="C20" s="89" t="s">
        <v>147</v>
      </c>
      <c r="D20" s="60" t="e">
        <f t="shared" si="0"/>
        <v>#DIV/0!</v>
      </c>
      <c r="E20" s="57" t="e">
        <f t="shared" si="1"/>
        <v>#DIV/0!</v>
      </c>
      <c r="F20" s="90"/>
      <c r="G20" s="90" t="e">
        <f t="shared" si="2"/>
        <v>#DIV/0!</v>
      </c>
      <c r="H20" s="91"/>
      <c r="I20" s="59" t="e">
        <f>VLOOKUP(H20,$N$6:$O$9,2)</f>
        <v>#N/A</v>
      </c>
      <c r="J20" s="51" t="s">
        <v>24</v>
      </c>
      <c r="K20" s="51"/>
      <c r="L20" s="51"/>
      <c r="M20" s="51"/>
      <c r="S20" s="111"/>
    </row>
    <row r="21" spans="1:21" ht="49.5" customHeight="1">
      <c r="B21" s="72"/>
      <c r="C21" s="89" t="s">
        <v>148</v>
      </c>
      <c r="D21" s="60" t="e">
        <f t="shared" si="0"/>
        <v>#DIV/0!</v>
      </c>
      <c r="E21" s="57" t="e">
        <f t="shared" si="1"/>
        <v>#DIV/0!</v>
      </c>
      <c r="F21" s="90"/>
      <c r="G21" s="90" t="e">
        <f t="shared" si="2"/>
        <v>#DIV/0!</v>
      </c>
      <c r="H21" s="91"/>
      <c r="I21" s="59" t="e">
        <f>VLOOKUP(H21,$N$6:$O$9,2)</f>
        <v>#N/A</v>
      </c>
      <c r="J21" s="51" t="s">
        <v>24</v>
      </c>
      <c r="K21" s="51"/>
      <c r="L21" s="51"/>
      <c r="M21" s="51"/>
      <c r="S21" s="111"/>
    </row>
    <row r="22" spans="1:21" ht="49.5" customHeight="1">
      <c r="B22" s="72"/>
      <c r="C22" s="89" t="s">
        <v>149</v>
      </c>
      <c r="D22" s="60" t="e">
        <f t="shared" si="0"/>
        <v>#DIV/0!</v>
      </c>
      <c r="E22" s="57" t="e">
        <f t="shared" si="1"/>
        <v>#DIV/0!</v>
      </c>
      <c r="F22" s="90"/>
      <c r="G22" s="90" t="e">
        <f t="shared" si="2"/>
        <v>#DIV/0!</v>
      </c>
      <c r="H22" s="91"/>
      <c r="I22" s="59" t="e">
        <f>VLOOKUP(H22,$N$6:$O$10,2)</f>
        <v>#N/A</v>
      </c>
      <c r="J22" s="51" t="s">
        <v>24</v>
      </c>
      <c r="K22" s="51"/>
      <c r="L22" s="51"/>
      <c r="M22" s="51"/>
      <c r="S22" s="111"/>
    </row>
    <row r="23" spans="1:21" ht="49.5" customHeight="1">
      <c r="A23" s="84"/>
      <c r="B23" s="93"/>
      <c r="C23" s="89" t="s">
        <v>150</v>
      </c>
      <c r="D23" s="60" t="e">
        <f t="shared" si="0"/>
        <v>#DIV/0!</v>
      </c>
      <c r="E23" s="57" t="e">
        <f t="shared" si="1"/>
        <v>#DIV/0!</v>
      </c>
      <c r="F23" s="90"/>
      <c r="G23" s="90" t="e">
        <f t="shared" si="2"/>
        <v>#DIV/0!</v>
      </c>
      <c r="H23" s="91"/>
      <c r="I23" s="59" t="e">
        <f>VLOOKUP(H23,$N$6:$O$10,2)</f>
        <v>#N/A</v>
      </c>
      <c r="J23" s="51" t="s">
        <v>24</v>
      </c>
      <c r="K23" s="51"/>
      <c r="L23" s="51"/>
      <c r="M23" s="51"/>
      <c r="S23" s="111"/>
    </row>
    <row r="24" spans="1:21" ht="49.5" customHeight="1">
      <c r="B24" s="68" t="s">
        <v>338</v>
      </c>
      <c r="C24" s="49" t="s">
        <v>280</v>
      </c>
      <c r="D24" s="63" t="e">
        <f t="shared" si="0"/>
        <v>#DIV/0!</v>
      </c>
      <c r="E24" s="64" t="e">
        <f t="shared" si="1"/>
        <v>#DIV/0!</v>
      </c>
      <c r="F24" s="90"/>
      <c r="G24" s="90" t="e">
        <f t="shared" si="2"/>
        <v>#DIV/0!</v>
      </c>
      <c r="H24" s="91"/>
      <c r="I24" s="65" t="e">
        <f>VLOOKUP(H24,$N$6:$O$9,2)</f>
        <v>#N/A</v>
      </c>
      <c r="J24" s="52" t="s">
        <v>278</v>
      </c>
      <c r="K24" s="52" t="s">
        <v>275</v>
      </c>
      <c r="L24" s="50" t="s">
        <v>145</v>
      </c>
      <c r="M24" s="50" t="s">
        <v>276</v>
      </c>
      <c r="S24" s="111"/>
    </row>
    <row r="25" spans="1:21" ht="49.5" customHeight="1">
      <c r="B25" s="70"/>
      <c r="C25" s="49" t="s">
        <v>279</v>
      </c>
      <c r="D25" s="56" t="e">
        <f t="shared" si="0"/>
        <v>#DIV/0!</v>
      </c>
      <c r="E25" s="57" t="e">
        <f t="shared" si="1"/>
        <v>#DIV/0!</v>
      </c>
      <c r="F25" s="90"/>
      <c r="G25" s="90" t="e">
        <f t="shared" si="2"/>
        <v>#DIV/0!</v>
      </c>
      <c r="H25" s="91"/>
      <c r="I25" s="59" t="e">
        <f>VLOOKUP(H25,$N$6:$O$10,2)</f>
        <v>#N/A</v>
      </c>
      <c r="J25" s="50" t="s">
        <v>277</v>
      </c>
      <c r="K25" s="52" t="s">
        <v>275</v>
      </c>
      <c r="L25" s="50" t="s">
        <v>145</v>
      </c>
      <c r="M25" s="50" t="s">
        <v>276</v>
      </c>
      <c r="S25" s="111"/>
    </row>
    <row r="26" spans="1:21" ht="49.5" customHeight="1">
      <c r="B26" s="69"/>
      <c r="C26" s="101" t="s">
        <v>147</v>
      </c>
      <c r="D26" s="56" t="e">
        <f t="shared" si="0"/>
        <v>#DIV/0!</v>
      </c>
      <c r="E26" s="57" t="e">
        <f t="shared" si="1"/>
        <v>#DIV/0!</v>
      </c>
      <c r="F26" s="90"/>
      <c r="G26" s="90" t="e">
        <f t="shared" si="2"/>
        <v>#DIV/0!</v>
      </c>
      <c r="H26" s="91"/>
      <c r="I26" s="59" t="e">
        <f>VLOOKUP(H26,$N$6:$O$10,2)</f>
        <v>#N/A</v>
      </c>
      <c r="J26" s="50" t="s">
        <v>24</v>
      </c>
      <c r="K26" s="50"/>
      <c r="L26" s="50"/>
      <c r="M26" s="50"/>
      <c r="S26" s="111"/>
    </row>
    <row r="27" spans="1:21" ht="49.5" customHeight="1">
      <c r="B27" s="69"/>
      <c r="C27" s="101" t="s">
        <v>148</v>
      </c>
      <c r="D27" s="56" t="e">
        <f t="shared" si="0"/>
        <v>#DIV/0!</v>
      </c>
      <c r="E27" s="57" t="e">
        <f t="shared" si="1"/>
        <v>#DIV/0!</v>
      </c>
      <c r="F27" s="90"/>
      <c r="G27" s="90" t="e">
        <f t="shared" si="2"/>
        <v>#DIV/0!</v>
      </c>
      <c r="H27" s="91"/>
      <c r="I27" s="59" t="e">
        <f>VLOOKUP(H27,$N$6:$O$9,2)</f>
        <v>#N/A</v>
      </c>
      <c r="J27" s="50" t="s">
        <v>24</v>
      </c>
      <c r="K27" s="50"/>
      <c r="L27" s="50"/>
      <c r="M27" s="50"/>
      <c r="S27" s="111"/>
    </row>
    <row r="28" spans="1:21" ht="49.5" customHeight="1">
      <c r="B28" s="69"/>
      <c r="C28" s="95" t="s">
        <v>149</v>
      </c>
      <c r="D28" s="56" t="e">
        <f t="shared" si="0"/>
        <v>#DIV/0!</v>
      </c>
      <c r="E28" s="57" t="e">
        <f t="shared" si="1"/>
        <v>#DIV/0!</v>
      </c>
      <c r="F28" s="90"/>
      <c r="G28" s="90" t="e">
        <f t="shared" si="2"/>
        <v>#DIV/0!</v>
      </c>
      <c r="H28" s="91"/>
      <c r="I28" s="59" t="e">
        <f>VLOOKUP(H28,$N$6:$O$9,2)</f>
        <v>#N/A</v>
      </c>
      <c r="J28" s="50" t="s">
        <v>24</v>
      </c>
      <c r="K28" s="50"/>
      <c r="L28" s="50"/>
      <c r="M28" s="50"/>
      <c r="S28" s="111"/>
    </row>
    <row r="29" spans="1:21" ht="49.5" customHeight="1">
      <c r="B29" s="74"/>
      <c r="C29" s="95" t="s">
        <v>150</v>
      </c>
      <c r="D29" s="56" t="e">
        <f t="shared" si="0"/>
        <v>#DIV/0!</v>
      </c>
      <c r="E29" s="57" t="e">
        <f t="shared" si="1"/>
        <v>#DIV/0!</v>
      </c>
      <c r="F29" s="90"/>
      <c r="G29" s="90" t="e">
        <f t="shared" si="2"/>
        <v>#DIV/0!</v>
      </c>
      <c r="H29" s="91"/>
      <c r="I29" s="59" t="e">
        <f>VLOOKUP(H29,$N$6:$O$10,2)</f>
        <v>#N/A</v>
      </c>
      <c r="J29" s="50" t="s">
        <v>24</v>
      </c>
      <c r="K29" s="50"/>
      <c r="L29" s="50"/>
      <c r="M29" s="50"/>
      <c r="S29" s="111"/>
    </row>
    <row r="30" spans="1:21" s="2" customFormat="1">
      <c r="A30" s="35"/>
      <c r="B30" s="1"/>
      <c r="C30" s="95"/>
      <c r="D30" s="56"/>
      <c r="E30" s="100"/>
      <c r="F30" s="58"/>
      <c r="G30" s="90"/>
      <c r="H30" s="58"/>
      <c r="I30" s="59"/>
      <c r="J30" s="67"/>
      <c r="K30" s="67"/>
      <c r="L30" s="67"/>
      <c r="M30" s="67"/>
      <c r="N30" s="1"/>
      <c r="O30" s="21"/>
      <c r="P30" s="21"/>
      <c r="Q30" s="1"/>
      <c r="R30" s="1"/>
      <c r="S30" s="111"/>
      <c r="T30" s="1"/>
      <c r="U30" s="1"/>
    </row>
    <row r="31" spans="1:21" s="2" customFormat="1">
      <c r="A31" s="35"/>
      <c r="B31" s="1"/>
      <c r="C31" s="66"/>
      <c r="D31" s="56"/>
      <c r="E31" s="57" t="e">
        <f t="shared" si="1"/>
        <v>#N/A</v>
      </c>
      <c r="F31" s="58"/>
      <c r="G31" s="58"/>
      <c r="H31" s="58"/>
      <c r="I31" s="59" t="e">
        <f t="shared" ref="I31:I42" si="3">VLOOKUP(H31,$N$6:$O$10,2)</f>
        <v>#N/A</v>
      </c>
      <c r="J31" s="67"/>
      <c r="K31" s="67"/>
      <c r="L31" s="67"/>
      <c r="M31" s="67"/>
      <c r="N31" s="1"/>
      <c r="O31" s="21"/>
      <c r="P31" s="21"/>
      <c r="Q31" s="1"/>
      <c r="R31" s="1"/>
      <c r="S31" s="111"/>
      <c r="T31" s="1"/>
      <c r="U31" s="1"/>
    </row>
    <row r="32" spans="1:21" s="2" customFormat="1">
      <c r="A32" s="35"/>
      <c r="B32" s="1"/>
      <c r="C32" s="66"/>
      <c r="D32" s="56"/>
      <c r="E32" s="57" t="e">
        <f t="shared" si="1"/>
        <v>#N/A</v>
      </c>
      <c r="F32" s="58"/>
      <c r="G32" s="58"/>
      <c r="H32" s="58"/>
      <c r="I32" s="59" t="e">
        <f t="shared" si="3"/>
        <v>#N/A</v>
      </c>
      <c r="J32" s="67"/>
      <c r="K32" s="67"/>
      <c r="L32" s="67"/>
      <c r="M32" s="67"/>
      <c r="N32" s="1"/>
      <c r="O32" s="21"/>
      <c r="P32" s="21"/>
      <c r="Q32" s="1"/>
      <c r="R32" s="1"/>
      <c r="S32" s="111"/>
      <c r="T32" s="1"/>
      <c r="U32" s="1"/>
    </row>
    <row r="33" spans="1:21" s="2" customFormat="1">
      <c r="A33" s="35"/>
      <c r="B33" s="1"/>
      <c r="C33" s="66"/>
      <c r="D33" s="56"/>
      <c r="E33" s="57" t="e">
        <f t="shared" si="1"/>
        <v>#N/A</v>
      </c>
      <c r="F33" s="58"/>
      <c r="G33" s="58"/>
      <c r="H33" s="58"/>
      <c r="I33" s="59" t="e">
        <f t="shared" si="3"/>
        <v>#N/A</v>
      </c>
      <c r="J33" s="67"/>
      <c r="K33" s="67"/>
      <c r="L33" s="67"/>
      <c r="M33" s="67"/>
      <c r="N33" s="1"/>
      <c r="O33" s="21"/>
      <c r="P33" s="21"/>
      <c r="Q33" s="1"/>
      <c r="R33" s="1"/>
      <c r="S33" s="111"/>
      <c r="T33" s="1"/>
      <c r="U33" s="1"/>
    </row>
    <row r="34" spans="1:21" s="2" customFormat="1">
      <c r="A34" s="35"/>
      <c r="B34" s="1"/>
      <c r="C34" s="66"/>
      <c r="D34" s="56"/>
      <c r="E34" s="57" t="e">
        <f t="shared" si="1"/>
        <v>#N/A</v>
      </c>
      <c r="F34" s="58"/>
      <c r="G34" s="58"/>
      <c r="H34" s="58"/>
      <c r="I34" s="59" t="e">
        <f t="shared" si="3"/>
        <v>#N/A</v>
      </c>
      <c r="J34" s="67"/>
      <c r="K34" s="67"/>
      <c r="L34" s="67"/>
      <c r="M34" s="67"/>
      <c r="N34" s="1"/>
      <c r="O34" s="21"/>
      <c r="P34" s="21"/>
      <c r="Q34" s="1"/>
      <c r="R34" s="1"/>
      <c r="S34" s="111"/>
      <c r="T34" s="1"/>
      <c r="U34" s="1"/>
    </row>
    <row r="35" spans="1:21" s="2" customFormat="1">
      <c r="A35" s="35"/>
      <c r="B35" s="1"/>
      <c r="C35" s="66"/>
      <c r="D35" s="56"/>
      <c r="E35" s="57" t="e">
        <f t="shared" si="1"/>
        <v>#N/A</v>
      </c>
      <c r="F35" s="58"/>
      <c r="G35" s="58"/>
      <c r="H35" s="58"/>
      <c r="I35" s="59" t="e">
        <f t="shared" si="3"/>
        <v>#N/A</v>
      </c>
      <c r="J35" s="67"/>
      <c r="K35" s="67"/>
      <c r="L35" s="67"/>
      <c r="M35" s="67"/>
      <c r="N35" s="1"/>
      <c r="O35" s="21"/>
      <c r="P35" s="21"/>
      <c r="Q35" s="1"/>
      <c r="R35" s="1"/>
      <c r="S35" s="111"/>
      <c r="T35" s="1"/>
      <c r="U35" s="1"/>
    </row>
    <row r="36" spans="1:21" s="2" customFormat="1">
      <c r="A36" s="35"/>
      <c r="B36" s="1"/>
      <c r="C36" s="66"/>
      <c r="D36" s="56"/>
      <c r="E36" s="57" t="e">
        <f t="shared" si="1"/>
        <v>#N/A</v>
      </c>
      <c r="F36" s="58"/>
      <c r="G36" s="58"/>
      <c r="H36" s="58"/>
      <c r="I36" s="59" t="e">
        <f t="shared" si="3"/>
        <v>#N/A</v>
      </c>
      <c r="J36" s="67"/>
      <c r="K36" s="67"/>
      <c r="L36" s="67"/>
      <c r="M36" s="67"/>
      <c r="N36" s="1"/>
      <c r="O36" s="21"/>
      <c r="P36" s="21"/>
      <c r="Q36" s="1"/>
      <c r="R36" s="1"/>
      <c r="S36" s="111"/>
      <c r="T36" s="1"/>
      <c r="U36" s="1"/>
    </row>
    <row r="37" spans="1:21" s="2" customFormat="1">
      <c r="A37" s="35"/>
      <c r="B37" s="1"/>
      <c r="C37" s="66"/>
      <c r="D37" s="56"/>
      <c r="E37" s="57" t="e">
        <f t="shared" si="1"/>
        <v>#N/A</v>
      </c>
      <c r="F37" s="58"/>
      <c r="G37" s="58"/>
      <c r="H37" s="58"/>
      <c r="I37" s="59" t="e">
        <f t="shared" si="3"/>
        <v>#N/A</v>
      </c>
      <c r="J37" s="67"/>
      <c r="K37" s="67"/>
      <c r="L37" s="67"/>
      <c r="M37" s="67"/>
      <c r="N37" s="1"/>
      <c r="O37" s="21"/>
      <c r="P37" s="21"/>
      <c r="Q37" s="1"/>
      <c r="R37" s="1"/>
      <c r="S37" s="111"/>
      <c r="T37" s="1"/>
      <c r="U37" s="1"/>
    </row>
    <row r="38" spans="1:21" s="2" customFormat="1">
      <c r="A38" s="35"/>
      <c r="B38" s="1"/>
      <c r="C38" s="66"/>
      <c r="D38" s="56"/>
      <c r="E38" s="57" t="e">
        <f t="shared" si="1"/>
        <v>#N/A</v>
      </c>
      <c r="F38" s="58"/>
      <c r="G38" s="58"/>
      <c r="H38" s="58"/>
      <c r="I38" s="59" t="e">
        <f t="shared" si="3"/>
        <v>#N/A</v>
      </c>
      <c r="J38" s="67"/>
      <c r="K38" s="67"/>
      <c r="L38" s="67"/>
      <c r="M38" s="67"/>
      <c r="N38" s="1"/>
      <c r="O38" s="21"/>
      <c r="P38" s="21"/>
      <c r="Q38" s="1"/>
      <c r="R38" s="1"/>
      <c r="S38" s="111"/>
      <c r="T38" s="1"/>
      <c r="U38" s="1"/>
    </row>
    <row r="39" spans="1:21" s="2" customFormat="1">
      <c r="A39" s="35"/>
      <c r="B39" s="1"/>
      <c r="C39" s="66"/>
      <c r="D39" s="56"/>
      <c r="E39" s="57" t="e">
        <f t="shared" si="1"/>
        <v>#N/A</v>
      </c>
      <c r="F39" s="58"/>
      <c r="G39" s="58"/>
      <c r="H39" s="58"/>
      <c r="I39" s="59" t="e">
        <f t="shared" si="3"/>
        <v>#N/A</v>
      </c>
      <c r="J39" s="67"/>
      <c r="K39" s="67"/>
      <c r="L39" s="67"/>
      <c r="M39" s="67"/>
      <c r="N39" s="1"/>
      <c r="O39" s="21"/>
      <c r="P39" s="21"/>
      <c r="Q39" s="1"/>
      <c r="R39" s="1"/>
      <c r="S39" s="111"/>
      <c r="T39" s="1"/>
      <c r="U39" s="1"/>
    </row>
    <row r="40" spans="1:21" s="2" customFormat="1">
      <c r="A40" s="35"/>
      <c r="B40" s="1"/>
      <c r="C40" s="66"/>
      <c r="D40" s="56"/>
      <c r="E40" s="57" t="e">
        <f t="shared" si="1"/>
        <v>#N/A</v>
      </c>
      <c r="F40" s="58"/>
      <c r="G40" s="58"/>
      <c r="H40" s="58"/>
      <c r="I40" s="59" t="e">
        <f t="shared" si="3"/>
        <v>#N/A</v>
      </c>
      <c r="J40" s="67"/>
      <c r="K40" s="67"/>
      <c r="L40" s="67"/>
      <c r="M40" s="67"/>
      <c r="N40" s="1"/>
      <c r="O40" s="21"/>
      <c r="P40" s="21"/>
      <c r="Q40" s="1"/>
      <c r="R40" s="1"/>
      <c r="S40" s="111"/>
      <c r="T40" s="1"/>
      <c r="U40" s="1"/>
    </row>
    <row r="41" spans="1:21" s="2" customFormat="1">
      <c r="A41" s="35"/>
      <c r="B41" s="1"/>
      <c r="C41" s="66"/>
      <c r="D41" s="56"/>
      <c r="E41" s="57" t="e">
        <f t="shared" si="1"/>
        <v>#N/A</v>
      </c>
      <c r="F41" s="58"/>
      <c r="G41" s="58"/>
      <c r="H41" s="58"/>
      <c r="I41" s="59" t="e">
        <f t="shared" si="3"/>
        <v>#N/A</v>
      </c>
      <c r="J41" s="67"/>
      <c r="K41" s="67"/>
      <c r="L41" s="67"/>
      <c r="M41" s="67"/>
      <c r="N41" s="1"/>
      <c r="O41" s="21"/>
      <c r="P41" s="21"/>
      <c r="Q41" s="1"/>
      <c r="R41" s="1"/>
      <c r="S41" s="111"/>
      <c r="T41" s="1"/>
      <c r="U41" s="1"/>
    </row>
    <row r="42" spans="1:21" s="2" customFormat="1">
      <c r="A42" s="35"/>
      <c r="B42" s="1"/>
      <c r="C42" s="66"/>
      <c r="D42" s="56"/>
      <c r="E42" s="57" t="e">
        <f t="shared" si="1"/>
        <v>#N/A</v>
      </c>
      <c r="F42" s="58"/>
      <c r="G42" s="58"/>
      <c r="H42" s="58"/>
      <c r="I42" s="59" t="e">
        <f t="shared" si="3"/>
        <v>#N/A</v>
      </c>
      <c r="J42" s="67"/>
      <c r="K42" s="67"/>
      <c r="L42" s="67"/>
      <c r="M42" s="67"/>
      <c r="N42" s="1"/>
      <c r="O42" s="21"/>
      <c r="P42" s="21"/>
      <c r="Q42" s="1"/>
      <c r="R42" s="1"/>
      <c r="S42" s="111"/>
      <c r="T42" s="1"/>
      <c r="U42" s="1"/>
    </row>
    <row r="45" spans="1:21">
      <c r="A45" s="1"/>
      <c r="O45" s="1"/>
      <c r="P45" s="1"/>
    </row>
    <row r="46" spans="1:21">
      <c r="A46" s="1"/>
      <c r="O46" s="1"/>
      <c r="P46" s="1"/>
    </row>
    <row r="47" spans="1:21">
      <c r="A47" s="1"/>
      <c r="O47" s="1"/>
      <c r="P47" s="1"/>
    </row>
    <row r="48" spans="1:21">
      <c r="A48" s="1"/>
      <c r="O48" s="1"/>
      <c r="P48" s="1"/>
    </row>
    <row r="49" spans="3:13" s="1" customFormat="1">
      <c r="C49" s="35"/>
      <c r="D49" s="20"/>
      <c r="F49" s="36"/>
      <c r="G49" s="36"/>
      <c r="H49" s="36"/>
      <c r="I49" s="21"/>
      <c r="J49" s="22"/>
      <c r="K49" s="22"/>
      <c r="L49" s="22"/>
      <c r="M49" s="22"/>
    </row>
    <row r="50" spans="3:13" s="1" customFormat="1">
      <c r="C50" s="35"/>
      <c r="D50" s="20"/>
      <c r="F50" s="36"/>
      <c r="G50" s="36"/>
      <c r="H50" s="36"/>
      <c r="I50" s="21"/>
      <c r="J50" s="22"/>
      <c r="K50" s="22"/>
      <c r="L50" s="22"/>
      <c r="M50" s="22"/>
    </row>
  </sheetData>
  <sheetProtection password="D279" sheet="1" objects="1" scenarios="1" selectLockedCells="1"/>
  <mergeCells count="2">
    <mergeCell ref="F4:L4"/>
    <mergeCell ref="F10:H10"/>
  </mergeCells>
  <conditionalFormatting sqref="E18:E19 E21:E23 E28:E42">
    <cfRule type="cellIs" dxfId="32" priority="25" stopIfTrue="1" operator="between">
      <formula>0.05</formula>
      <formula>1</formula>
    </cfRule>
    <cfRule type="cellIs" dxfId="31" priority="26" stopIfTrue="1" operator="between">
      <formula>0.02</formula>
      <formula>0.05</formula>
    </cfRule>
    <cfRule type="cellIs" dxfId="30" priority="27" stopIfTrue="1" operator="between">
      <formula>0</formula>
      <formula>0.02</formula>
    </cfRule>
  </conditionalFormatting>
  <conditionalFormatting sqref="E20">
    <cfRule type="cellIs" dxfId="29" priority="22" stopIfTrue="1" operator="between">
      <formula>0.05</formula>
      <formula>1</formula>
    </cfRule>
    <cfRule type="cellIs" dxfId="28" priority="23" stopIfTrue="1" operator="between">
      <formula>0.02</formula>
      <formula>0.05</formula>
    </cfRule>
    <cfRule type="cellIs" dxfId="27" priority="24" stopIfTrue="1" operator="between">
      <formula>0</formula>
      <formula>0.02</formula>
    </cfRule>
  </conditionalFormatting>
  <conditionalFormatting sqref="E15:E17 E12:E13">
    <cfRule type="cellIs" dxfId="26" priority="19" stopIfTrue="1" operator="between">
      <formula>0.05</formula>
      <formula>1</formula>
    </cfRule>
    <cfRule type="cellIs" dxfId="25" priority="20" stopIfTrue="1" operator="between">
      <formula>0.02</formula>
      <formula>0.05</formula>
    </cfRule>
    <cfRule type="cellIs" dxfId="24" priority="21" stopIfTrue="1" operator="between">
      <formula>0</formula>
      <formula>0.02</formula>
    </cfRule>
  </conditionalFormatting>
  <conditionalFormatting sqref="E14">
    <cfRule type="cellIs" dxfId="23" priority="16" stopIfTrue="1" operator="between">
      <formula>0.05</formula>
      <formula>1</formula>
    </cfRule>
    <cfRule type="cellIs" dxfId="22" priority="17" stopIfTrue="1" operator="between">
      <formula>0.02</formula>
      <formula>0.05</formula>
    </cfRule>
    <cfRule type="cellIs" dxfId="21" priority="18" stopIfTrue="1" operator="between">
      <formula>0</formula>
      <formula>0.02</formula>
    </cfRule>
  </conditionalFormatting>
  <conditionalFormatting sqref="E24:E26">
    <cfRule type="cellIs" dxfId="20" priority="13" stopIfTrue="1" operator="between">
      <formula>0.05</formula>
      <formula>1</formula>
    </cfRule>
    <cfRule type="cellIs" dxfId="19" priority="14" stopIfTrue="1" operator="between">
      <formula>0.02</formula>
      <formula>0.05</formula>
    </cfRule>
    <cfRule type="cellIs" dxfId="18" priority="15" stopIfTrue="1" operator="between">
      <formula>0</formula>
      <formula>0.02</formula>
    </cfRule>
  </conditionalFormatting>
  <conditionalFormatting sqref="E27">
    <cfRule type="cellIs" dxfId="17" priority="10" stopIfTrue="1" operator="between">
      <formula>0.05</formula>
      <formula>1</formula>
    </cfRule>
    <cfRule type="cellIs" dxfId="16" priority="11" stopIfTrue="1" operator="between">
      <formula>0.02</formula>
      <formula>0.05</formula>
    </cfRule>
    <cfRule type="cellIs" dxfId="15" priority="12" stopIfTrue="1" operator="between">
      <formula>0</formula>
      <formula>0.02</formula>
    </cfRule>
  </conditionalFormatting>
  <conditionalFormatting sqref="D5">
    <cfRule type="cellIs" dxfId="14" priority="1" operator="between">
      <formula>0</formula>
      <formula>0</formula>
    </cfRule>
    <cfRule type="cellIs" dxfId="13" priority="7" operator="greaterThan">
      <formula>0.049999999999999</formula>
    </cfRule>
    <cfRule type="cellIs" dxfId="12" priority="8" operator="between">
      <formula>0.02</formula>
      <formula>0.049999999999</formula>
    </cfRule>
    <cfRule type="cellIs" dxfId="11" priority="9" operator="between">
      <formula>0.0000000001</formula>
      <formula>0.02</formula>
    </cfRule>
  </conditionalFormatting>
  <conditionalFormatting sqref="M12:S12">
    <cfRule type="containsErrors" dxfId="10" priority="6">
      <formula>ISERROR(M12)</formula>
    </cfRule>
  </conditionalFormatting>
  <conditionalFormatting sqref="D4">
    <cfRule type="containsText" dxfId="9" priority="2" operator="containsText" text="High">
      <formula>NOT(ISERROR(SEARCH("High",D4)))</formula>
    </cfRule>
    <cfRule type="containsText" dxfId="8" priority="3" operator="containsText" text="Medium">
      <formula>NOT(ISERROR(SEARCH("Medium",D4)))</formula>
    </cfRule>
    <cfRule type="containsText" dxfId="7" priority="4" operator="containsText" text="low">
      <formula>NOT(ISERROR(SEARCH("low",D4)))</formula>
    </cfRule>
    <cfRule type="containsText" dxfId="6" priority="5" operator="containsText" text="minimal">
      <formula>NOT(ISERROR(SEARCH("minimal",D4)))</formula>
    </cfRule>
    <cfRule type="containsErrors" dxfId="5" priority="29">
      <formula>ISERROR(D4)</formula>
    </cfRule>
  </conditionalFormatting>
  <conditionalFormatting sqref="D12:D29">
    <cfRule type="containsErrors" dxfId="4" priority="28">
      <formula>ISERROR(D12)</formula>
    </cfRule>
  </conditionalFormatting>
  <dataValidations count="3">
    <dataValidation type="whole" allowBlank="1" showInputMessage="1" showErrorMessage="1" errorTitle="Need a reach number!" error="This cell contained the reached population and is a positive whole number between 0 and the total target population." sqref="F12:F29">
      <formula1>0</formula1>
      <formula2>$B$4</formula2>
    </dataValidation>
    <dataValidation type="list" allowBlank="1" showInputMessage="1" showErrorMessage="1" errorTitle="Please choose from list!" error="Strength choices are minimal, low, medium, and high, as defined to your right." sqref="H12:H29">
      <formula1>$P$6:$P$9</formula1>
    </dataValidation>
    <dataValidation type="list" allowBlank="1" showInputMessage="1" showErrorMessage="1" sqref="H30:H42">
      <formula1>$P$6:$P$9</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66"/>
  <sheetViews>
    <sheetView showGridLines="0" zoomScale="90" zoomScaleNormal="90" workbookViewId="0">
      <selection activeCell="C2" sqref="C2"/>
    </sheetView>
  </sheetViews>
  <sheetFormatPr defaultRowHeight="12.75"/>
  <cols>
    <col min="1" max="1" width="1" customWidth="1"/>
    <col min="2" max="2" width="103.42578125" customWidth="1"/>
    <col min="3" max="5" width="26.5703125" customWidth="1"/>
    <col min="7" max="7" width="9.140625" customWidth="1"/>
  </cols>
  <sheetData>
    <row r="1" spans="2:2" ht="23.25">
      <c r="B1" s="126" t="s">
        <v>242</v>
      </c>
    </row>
    <row r="2" spans="2:2" ht="85.5" customHeight="1">
      <c r="B2" s="191" t="s">
        <v>289</v>
      </c>
    </row>
    <row r="4" spans="2:2" s="192" customFormat="1"/>
    <row r="65" spans="2:2" ht="18">
      <c r="B65" s="77"/>
    </row>
    <row r="66" spans="2:2" ht="20.25">
      <c r="B66" s="78"/>
    </row>
  </sheetData>
  <sheetProtection password="D279" sheet="1" objects="1" scenarios="1" selectLockedCells="1"/>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zoomScale="90" zoomScaleNormal="90" workbookViewId="0">
      <selection activeCell="M1" sqref="M1"/>
    </sheetView>
  </sheetViews>
  <sheetFormatPr defaultRowHeight="12.75"/>
  <cols>
    <col min="1" max="1" width="11.85546875" customWidth="1"/>
    <col min="2" max="2" width="19" customWidth="1"/>
    <col min="3" max="3" width="6.28515625" customWidth="1"/>
    <col min="4" max="4" width="12.42578125" customWidth="1"/>
    <col min="5" max="5" width="5.5703125" customWidth="1"/>
    <col min="6" max="6" width="15.42578125" customWidth="1"/>
    <col min="7" max="7" width="5.140625" customWidth="1"/>
    <col min="8" max="8" width="17.5703125" customWidth="1"/>
    <col min="9" max="9" width="5.28515625" customWidth="1"/>
    <col min="10" max="10" width="16" customWidth="1"/>
    <col min="12" max="12" width="7.42578125" customWidth="1"/>
  </cols>
  <sheetData>
    <row r="1" spans="1:12" ht="23.25">
      <c r="A1" s="132" t="s">
        <v>258</v>
      </c>
      <c r="B1" s="131"/>
      <c r="C1" s="131"/>
      <c r="D1" s="131"/>
      <c r="E1" s="131"/>
      <c r="F1" s="131"/>
      <c r="G1" s="131"/>
      <c r="H1" s="131"/>
      <c r="I1" s="131"/>
      <c r="J1" s="131"/>
      <c r="K1" s="131"/>
      <c r="L1" s="131"/>
    </row>
    <row r="2" spans="1:12" ht="14.25">
      <c r="B2" s="178" t="s">
        <v>244</v>
      </c>
    </row>
    <row r="3" spans="1:12" ht="14.25">
      <c r="B3" s="179" t="s">
        <v>349</v>
      </c>
    </row>
    <row r="4" spans="1:12" ht="14.25">
      <c r="B4" s="179" t="s">
        <v>350</v>
      </c>
    </row>
    <row r="5" spans="1:12" ht="14.25">
      <c r="B5" s="179" t="s">
        <v>351</v>
      </c>
    </row>
    <row r="6" spans="1:12" ht="14.25">
      <c r="B6" s="147"/>
    </row>
    <row r="7" spans="1:12" ht="15.75" customHeight="1">
      <c r="B7" s="179" t="s">
        <v>292</v>
      </c>
    </row>
    <row r="8" spans="1:12" ht="14.25">
      <c r="B8" s="179" t="s">
        <v>291</v>
      </c>
    </row>
    <row r="9" spans="1:12" ht="15">
      <c r="B9" s="179" t="s">
        <v>293</v>
      </c>
    </row>
    <row r="10" spans="1:12" ht="13.5" thickBot="1"/>
    <row r="11" spans="1:12" ht="54" customHeight="1" thickBot="1">
      <c r="B11" s="134" t="s">
        <v>245</v>
      </c>
      <c r="C11" s="135" t="s">
        <v>246</v>
      </c>
      <c r="D11" s="135" t="s">
        <v>254</v>
      </c>
      <c r="E11" s="135" t="s">
        <v>247</v>
      </c>
      <c r="F11" s="314" t="s">
        <v>290</v>
      </c>
      <c r="G11" s="315"/>
      <c r="H11" s="316"/>
      <c r="I11" s="135" t="s">
        <v>247</v>
      </c>
      <c r="J11" s="135" t="s">
        <v>249</v>
      </c>
    </row>
    <row r="12" spans="1:12" ht="49.5" customHeight="1" thickBot="1">
      <c r="B12" s="136" t="s">
        <v>257</v>
      </c>
      <c r="C12" s="137" t="s">
        <v>246</v>
      </c>
      <c r="D12" s="138" t="s">
        <v>303</v>
      </c>
      <c r="E12" s="137" t="s">
        <v>247</v>
      </c>
      <c r="F12" s="317" t="s">
        <v>248</v>
      </c>
      <c r="G12" s="318"/>
      <c r="H12" s="319"/>
      <c r="I12" s="137" t="s">
        <v>247</v>
      </c>
      <c r="J12" s="139" t="s">
        <v>253</v>
      </c>
    </row>
    <row r="13" spans="1:12" ht="56.25" customHeight="1" thickBot="1">
      <c r="B13" s="136" t="s">
        <v>256</v>
      </c>
      <c r="C13" s="137" t="s">
        <v>246</v>
      </c>
      <c r="D13" s="138" t="s">
        <v>303</v>
      </c>
      <c r="E13" s="137" t="s">
        <v>247</v>
      </c>
      <c r="F13" s="317" t="s">
        <v>250</v>
      </c>
      <c r="G13" s="318"/>
      <c r="H13" s="319"/>
      <c r="I13" s="137" t="s">
        <v>247</v>
      </c>
      <c r="J13" s="139" t="s">
        <v>253</v>
      </c>
    </row>
    <row r="14" spans="1:12" ht="53.25" customHeight="1" thickBot="1">
      <c r="B14" s="136" t="s">
        <v>259</v>
      </c>
      <c r="C14" s="140" t="s">
        <v>246</v>
      </c>
      <c r="D14" s="138" t="s">
        <v>303</v>
      </c>
      <c r="E14" s="141" t="s">
        <v>247</v>
      </c>
      <c r="F14" s="139" t="s">
        <v>251</v>
      </c>
      <c r="G14" s="141" t="s">
        <v>247</v>
      </c>
      <c r="H14" s="139" t="s">
        <v>252</v>
      </c>
      <c r="I14" s="141" t="s">
        <v>247</v>
      </c>
      <c r="J14" s="139" t="s">
        <v>253</v>
      </c>
    </row>
    <row r="15" spans="1:12" ht="63" customHeight="1" thickTop="1" thickBot="1">
      <c r="B15" s="142" t="s">
        <v>255</v>
      </c>
      <c r="C15" s="143" t="s">
        <v>246</v>
      </c>
      <c r="D15" s="138" t="s">
        <v>303</v>
      </c>
      <c r="E15" s="145" t="s">
        <v>247</v>
      </c>
      <c r="F15" s="144" t="s">
        <v>251</v>
      </c>
      <c r="G15" s="145" t="s">
        <v>247</v>
      </c>
      <c r="H15" s="144" t="s">
        <v>252</v>
      </c>
      <c r="I15" s="145" t="s">
        <v>247</v>
      </c>
      <c r="J15" s="146" t="s">
        <v>253</v>
      </c>
    </row>
    <row r="17" spans="2:2" ht="15.75">
      <c r="B17" s="133"/>
    </row>
    <row r="54" spans="1:2" ht="18">
      <c r="B54" s="196" t="s">
        <v>352</v>
      </c>
    </row>
    <row r="55" spans="1:2" ht="21" customHeight="1">
      <c r="B55" s="195"/>
    </row>
    <row r="58" spans="1:2" ht="18">
      <c r="A58" s="150"/>
    </row>
    <row r="59" spans="1:2" ht="20.25">
      <c r="A59" s="151"/>
    </row>
  </sheetData>
  <sheetProtection password="D279" sheet="1" objects="1" scenarios="1" selectLockedCells="1"/>
  <mergeCells count="3">
    <mergeCell ref="F11:H11"/>
    <mergeCell ref="F12:H12"/>
    <mergeCell ref="F13:H13"/>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3"/>
  <sheetViews>
    <sheetView showGridLines="0" topLeftCell="A17" zoomScale="90" zoomScaleNormal="90" workbookViewId="0">
      <selection activeCell="C30" sqref="C30"/>
    </sheetView>
  </sheetViews>
  <sheetFormatPr defaultRowHeight="20.100000000000001" customHeight="1"/>
  <cols>
    <col min="1" max="1" width="3.28515625" customWidth="1"/>
    <col min="2" max="2" width="51.85546875" style="188" customWidth="1"/>
    <col min="3" max="3" width="90.7109375" style="189" customWidth="1"/>
  </cols>
  <sheetData>
    <row r="1" spans="2:4" ht="20.100000000000001" customHeight="1">
      <c r="B1" s="181" t="s">
        <v>220</v>
      </c>
    </row>
    <row r="2" spans="2:4" ht="20.100000000000001" customHeight="1">
      <c r="B2" s="182" t="s">
        <v>260</v>
      </c>
    </row>
    <row r="4" spans="2:4" ht="29.25" customHeight="1">
      <c r="B4" s="183" t="s">
        <v>340</v>
      </c>
      <c r="C4" s="183" t="s">
        <v>341</v>
      </c>
      <c r="D4" s="180"/>
    </row>
    <row r="5" spans="2:4" ht="36.75" customHeight="1">
      <c r="B5" s="184" t="s">
        <v>342</v>
      </c>
      <c r="C5" s="197" t="s">
        <v>353</v>
      </c>
      <c r="D5" s="180"/>
    </row>
    <row r="6" spans="2:4" s="1" customFormat="1" ht="28.5" customHeight="1">
      <c r="B6" s="184" t="s">
        <v>222</v>
      </c>
      <c r="C6" s="197" t="s">
        <v>261</v>
      </c>
    </row>
    <row r="7" spans="2:4" s="1" customFormat="1" ht="20.100000000000001" customHeight="1">
      <c r="B7" s="184" t="s">
        <v>13</v>
      </c>
      <c r="C7" s="197" t="s">
        <v>354</v>
      </c>
      <c r="D7" s="148"/>
    </row>
    <row r="8" spans="2:4" s="1" customFormat="1" ht="33.75" customHeight="1">
      <c r="B8" s="184" t="s">
        <v>221</v>
      </c>
      <c r="C8" s="197" t="s">
        <v>355</v>
      </c>
    </row>
    <row r="9" spans="2:4" s="1" customFormat="1" ht="20.100000000000001" customHeight="1">
      <c r="B9" s="184" t="s">
        <v>223</v>
      </c>
      <c r="C9" s="197" t="s">
        <v>224</v>
      </c>
    </row>
    <row r="10" spans="2:4" s="1" customFormat="1" ht="20.100000000000001" customHeight="1">
      <c r="B10" s="184" t="s">
        <v>225</v>
      </c>
      <c r="C10" s="197" t="s">
        <v>356</v>
      </c>
    </row>
    <row r="11" spans="2:4" s="1" customFormat="1" ht="20.100000000000001" customHeight="1">
      <c r="B11" s="184" t="s">
        <v>226</v>
      </c>
      <c r="C11" s="197" t="s">
        <v>357</v>
      </c>
    </row>
    <row r="12" spans="2:4" s="1" customFormat="1" ht="28.5" customHeight="1">
      <c r="B12" s="184" t="s">
        <v>227</v>
      </c>
      <c r="C12" s="197" t="s">
        <v>358</v>
      </c>
    </row>
    <row r="13" spans="2:4" s="1" customFormat="1" ht="20.100000000000001" customHeight="1">
      <c r="B13" s="184" t="s">
        <v>228</v>
      </c>
      <c r="C13" s="197" t="s">
        <v>262</v>
      </c>
    </row>
    <row r="14" spans="2:4" s="1" customFormat="1" ht="31.5" customHeight="1">
      <c r="B14" s="184" t="s">
        <v>229</v>
      </c>
      <c r="C14" s="197" t="s">
        <v>359</v>
      </c>
    </row>
    <row r="15" spans="2:4" s="1" customFormat="1" ht="38.25" customHeight="1">
      <c r="B15" s="184" t="s">
        <v>230</v>
      </c>
      <c r="C15" s="197" t="s">
        <v>263</v>
      </c>
    </row>
    <row r="16" spans="2:4" s="1" customFormat="1" ht="20.100000000000001" customHeight="1">
      <c r="B16" s="184" t="s">
        <v>231</v>
      </c>
      <c r="C16" s="197" t="s">
        <v>356</v>
      </c>
    </row>
    <row r="17" spans="2:3" s="1" customFormat="1" ht="20.100000000000001" customHeight="1">
      <c r="B17" s="184" t="s">
        <v>232</v>
      </c>
      <c r="C17" s="197" t="s">
        <v>360</v>
      </c>
    </row>
    <row r="18" spans="2:3" s="1" customFormat="1" ht="33.75" customHeight="1">
      <c r="B18" s="184" t="s">
        <v>268</v>
      </c>
      <c r="C18" s="197" t="s">
        <v>361</v>
      </c>
    </row>
    <row r="19" spans="2:3" s="1" customFormat="1" ht="31.5" customHeight="1">
      <c r="B19" s="184" t="s">
        <v>233</v>
      </c>
      <c r="C19" s="197" t="s">
        <v>362</v>
      </c>
    </row>
    <row r="20" spans="2:3" s="1" customFormat="1" ht="39.75" customHeight="1">
      <c r="B20" s="184" t="s">
        <v>234</v>
      </c>
      <c r="C20" s="197" t="s">
        <v>343</v>
      </c>
    </row>
    <row r="21" spans="2:3" s="1" customFormat="1" ht="20.100000000000001" customHeight="1">
      <c r="B21" s="184" t="s">
        <v>235</v>
      </c>
      <c r="C21" s="197" t="s">
        <v>264</v>
      </c>
    </row>
    <row r="22" spans="2:3" s="1" customFormat="1" ht="39.75" customHeight="1">
      <c r="B22" s="184" t="s">
        <v>265</v>
      </c>
      <c r="C22" s="197" t="s">
        <v>266</v>
      </c>
    </row>
    <row r="23" spans="2:3" s="1" customFormat="1" ht="42" customHeight="1">
      <c r="B23" s="184" t="s">
        <v>236</v>
      </c>
      <c r="C23" s="197" t="s">
        <v>267</v>
      </c>
    </row>
    <row r="24" spans="2:3" ht="29.25" customHeight="1">
      <c r="B24" s="184" t="s">
        <v>339</v>
      </c>
      <c r="C24" s="197" t="s">
        <v>363</v>
      </c>
    </row>
    <row r="25" spans="2:3" s="1" customFormat="1" ht="31.5" customHeight="1">
      <c r="B25" s="184" t="s">
        <v>237</v>
      </c>
      <c r="C25" s="197" t="s">
        <v>344</v>
      </c>
    </row>
    <row r="26" spans="2:3" s="1" customFormat="1" ht="32.25" customHeight="1">
      <c r="B26" s="184" t="s">
        <v>238</v>
      </c>
      <c r="C26" s="197" t="s">
        <v>364</v>
      </c>
    </row>
    <row r="27" spans="2:3" s="1" customFormat="1" ht="20.100000000000001" customHeight="1">
      <c r="B27" s="184" t="s">
        <v>10</v>
      </c>
      <c r="C27" s="197" t="s">
        <v>365</v>
      </c>
    </row>
    <row r="28" spans="2:3" s="1" customFormat="1" ht="43.5" customHeight="1">
      <c r="B28" s="184" t="s">
        <v>239</v>
      </c>
      <c r="C28" s="197" t="s">
        <v>345</v>
      </c>
    </row>
    <row r="29" spans="2:3" s="1" customFormat="1" ht="56.25" customHeight="1">
      <c r="B29" s="184" t="s">
        <v>240</v>
      </c>
      <c r="C29" s="197" t="s">
        <v>346</v>
      </c>
    </row>
    <row r="30" spans="2:3" s="1" customFormat="1" ht="20.100000000000001" customHeight="1">
      <c r="B30" s="184" t="s">
        <v>241</v>
      </c>
      <c r="C30" s="197" t="s">
        <v>357</v>
      </c>
    </row>
    <row r="31" spans="2:3" s="1" customFormat="1" ht="20.100000000000001" customHeight="1">
      <c r="B31" s="185"/>
      <c r="C31" s="190"/>
    </row>
    <row r="32" spans="2:3" ht="20.100000000000001" customHeight="1">
      <c r="B32" s="186"/>
    </row>
    <row r="33" spans="2:2" ht="20.100000000000001" customHeight="1">
      <c r="B33" s="187"/>
    </row>
  </sheetData>
  <sheetProtection password="D279" sheet="1" objects="1" scenarios="1" selectLockedCells="1" selectUnlockedCells="1"/>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showGridLines="0" zoomScale="90" zoomScaleNormal="90" workbookViewId="0">
      <selection sqref="A1:XFD1048576"/>
    </sheetView>
  </sheetViews>
  <sheetFormatPr defaultRowHeight="12.75"/>
  <cols>
    <col min="1" max="1" width="40" style="240" customWidth="1"/>
    <col min="2" max="2" width="12.7109375" style="209" customWidth="1"/>
    <col min="3" max="3" width="36" style="240" customWidth="1"/>
    <col min="4" max="4" width="16" style="235" customWidth="1"/>
    <col min="5" max="5" width="8" style="209" hidden="1" customWidth="1"/>
    <col min="6" max="6" width="9.7109375" style="225" customWidth="1"/>
    <col min="7" max="7" width="18.5703125" style="225" hidden="1" customWidth="1"/>
    <col min="8" max="8" width="9.7109375" style="225" customWidth="1"/>
    <col min="9" max="9" width="18.5703125" style="230" hidden="1" customWidth="1"/>
    <col min="10" max="13" width="17.42578125" style="231" customWidth="1"/>
    <col min="14" max="14" width="9.140625" style="209" hidden="1" customWidth="1"/>
    <col min="15" max="16" width="9.140625" style="230" hidden="1" customWidth="1"/>
    <col min="17" max="18" width="9.140625" style="209" hidden="1" customWidth="1"/>
    <col min="19" max="19" width="35.85546875" style="232" customWidth="1"/>
    <col min="20" max="20" width="9.140625" style="209"/>
    <col min="21" max="21" width="11.5703125" style="209" bestFit="1" customWidth="1"/>
    <col min="22" max="16384" width="9.140625" style="209"/>
  </cols>
  <sheetData>
    <row r="1" spans="1:20" ht="44.25" customHeight="1">
      <c r="A1" s="226" t="s">
        <v>183</v>
      </c>
      <c r="B1" s="227"/>
      <c r="C1" s="228"/>
      <c r="D1" s="229"/>
      <c r="E1" s="227"/>
      <c r="F1" s="227"/>
      <c r="G1" s="227"/>
      <c r="H1" s="227"/>
    </row>
    <row r="2" spans="1:20" ht="44.25" customHeight="1" thickBot="1">
      <c r="A2" s="233" t="s">
        <v>31</v>
      </c>
      <c r="C2" s="234"/>
    </row>
    <row r="3" spans="1:20" ht="65.25" customHeight="1" thickTop="1">
      <c r="A3" s="236" t="s">
        <v>50</v>
      </c>
      <c r="B3" s="237" t="s">
        <v>5</v>
      </c>
      <c r="C3" s="238"/>
      <c r="D3" s="239" t="s">
        <v>54</v>
      </c>
      <c r="F3" s="221"/>
      <c r="G3" s="221"/>
      <c r="H3" s="219"/>
    </row>
    <row r="4" spans="1:20" ht="57.75" customHeight="1" thickBot="1">
      <c r="B4" s="241">
        <v>500</v>
      </c>
      <c r="C4" s="238"/>
      <c r="D4" s="242" t="str">
        <f>VLOOKUP(E5,$N$14:$O$19,2)</f>
        <v>High</v>
      </c>
      <c r="E4" s="243" t="s">
        <v>18</v>
      </c>
      <c r="F4" s="305" t="s">
        <v>180</v>
      </c>
      <c r="G4" s="305"/>
      <c r="H4" s="305"/>
      <c r="I4" s="305"/>
      <c r="J4" s="305"/>
      <c r="K4" s="305"/>
      <c r="L4" s="305"/>
    </row>
    <row r="5" spans="1:20" ht="29.25" customHeight="1" thickTop="1" thickBot="1">
      <c r="A5" s="244" t="s">
        <v>164</v>
      </c>
      <c r="B5" s="231"/>
      <c r="D5" s="245">
        <f>E5</f>
        <v>8.6200000000000013E-2</v>
      </c>
      <c r="E5" s="202">
        <f>SUMIF(E12:E47,"&gt;0",E12:E47)</f>
        <v>8.6200000000000013E-2</v>
      </c>
      <c r="H5" s="219"/>
      <c r="N5" s="243" t="s">
        <v>12</v>
      </c>
      <c r="O5" s="246"/>
      <c r="P5" s="246"/>
      <c r="Q5" s="243"/>
      <c r="R5" s="243"/>
    </row>
    <row r="6" spans="1:20" ht="15" hidden="1" thickTop="1">
      <c r="A6" s="244"/>
      <c r="B6" s="247"/>
      <c r="D6" s="248"/>
      <c r="E6" s="203"/>
      <c r="H6" s="219"/>
      <c r="I6" s="249"/>
      <c r="N6" s="250" t="s">
        <v>2</v>
      </c>
      <c r="O6" s="251">
        <v>0.1</v>
      </c>
      <c r="P6" s="251" t="s">
        <v>4</v>
      </c>
      <c r="Q6" s="199" t="s">
        <v>6</v>
      </c>
      <c r="R6" s="199" t="s">
        <v>7</v>
      </c>
    </row>
    <row r="7" spans="1:20" ht="15" hidden="1" thickTop="1">
      <c r="A7" s="244"/>
      <c r="B7" s="225"/>
      <c r="D7" s="252"/>
      <c r="G7" s="219"/>
      <c r="I7" s="253"/>
      <c r="N7" s="209" t="s">
        <v>0</v>
      </c>
      <c r="O7" s="230">
        <v>0.02</v>
      </c>
      <c r="P7" s="230" t="s">
        <v>0</v>
      </c>
      <c r="Q7" s="199"/>
      <c r="R7" s="199"/>
    </row>
    <row r="8" spans="1:20" ht="15" hidden="1" thickTop="1">
      <c r="A8" s="244"/>
      <c r="G8" s="219"/>
      <c r="I8" s="253"/>
      <c r="N8" s="250" t="s">
        <v>1</v>
      </c>
      <c r="O8" s="251">
        <v>0.05</v>
      </c>
      <c r="P8" s="251" t="s">
        <v>1</v>
      </c>
      <c r="Q8" s="199"/>
      <c r="R8" s="199"/>
    </row>
    <row r="9" spans="1:20" ht="15" hidden="1" thickTop="1">
      <c r="A9" s="244"/>
      <c r="G9" s="219"/>
      <c r="I9" s="253"/>
      <c r="N9" s="250" t="s">
        <v>4</v>
      </c>
      <c r="O9" s="251">
        <v>5.0000000000000001E-3</v>
      </c>
      <c r="P9" s="251" t="s">
        <v>2</v>
      </c>
      <c r="Q9" s="199"/>
      <c r="R9" s="199"/>
    </row>
    <row r="10" spans="1:20" ht="33" customHeight="1">
      <c r="A10" s="244" t="s">
        <v>8</v>
      </c>
      <c r="C10" s="202"/>
      <c r="E10" s="204" t="s">
        <v>48</v>
      </c>
      <c r="F10" s="306" t="s">
        <v>21</v>
      </c>
      <c r="G10" s="307"/>
      <c r="H10" s="308"/>
      <c r="I10" s="210" t="s">
        <v>49</v>
      </c>
      <c r="J10" s="254" t="s">
        <v>154</v>
      </c>
      <c r="K10" s="255"/>
      <c r="L10" s="255"/>
      <c r="M10" s="256"/>
      <c r="N10" s="250"/>
      <c r="O10" s="251"/>
      <c r="P10" s="251"/>
      <c r="Q10" s="199"/>
      <c r="R10" s="199"/>
    </row>
    <row r="11" spans="1:20" ht="49.5" customHeight="1">
      <c r="A11" s="244" t="s">
        <v>215</v>
      </c>
      <c r="B11" s="257" t="s">
        <v>9</v>
      </c>
      <c r="C11" s="258" t="s">
        <v>10</v>
      </c>
      <c r="D11" s="259" t="s">
        <v>181</v>
      </c>
      <c r="E11" s="205" t="s">
        <v>13</v>
      </c>
      <c r="F11" s="222" t="s">
        <v>20</v>
      </c>
      <c r="G11" s="222"/>
      <c r="H11" s="222" t="s">
        <v>19</v>
      </c>
      <c r="I11" s="211"/>
      <c r="J11" s="259" t="s">
        <v>4</v>
      </c>
      <c r="K11" s="259" t="s">
        <v>0</v>
      </c>
      <c r="L11" s="259" t="s">
        <v>1</v>
      </c>
      <c r="M11" s="259" t="s">
        <v>2</v>
      </c>
      <c r="S11" s="260" t="s">
        <v>165</v>
      </c>
      <c r="T11" s="199"/>
    </row>
    <row r="12" spans="1:20" ht="49.5" customHeight="1">
      <c r="A12" s="244" t="s">
        <v>174</v>
      </c>
      <c r="B12" s="261" t="s">
        <v>152</v>
      </c>
      <c r="C12" s="262" t="s">
        <v>90</v>
      </c>
      <c r="D12" s="217" t="e">
        <f t="shared" ref="D12:D34" si="0">VLOOKUP(E12,$N$14:$O$19,2)</f>
        <v>#N/A</v>
      </c>
      <c r="E12" s="263" t="e">
        <f t="shared" ref="E12:E19" si="1">G12*I12</f>
        <v>#N/A</v>
      </c>
      <c r="F12" s="264"/>
      <c r="G12" s="264">
        <f t="shared" ref="G12:G19" si="2">F12/$B$4</f>
        <v>0</v>
      </c>
      <c r="H12" s="224"/>
      <c r="I12" s="265" t="e">
        <f>VLOOKUP(H12,$N$6:$O$10,2)</f>
        <v>#N/A</v>
      </c>
      <c r="J12" s="266" t="s">
        <v>155</v>
      </c>
      <c r="K12" s="266" t="s">
        <v>157</v>
      </c>
      <c r="L12" s="266" t="s">
        <v>158</v>
      </c>
      <c r="M12" s="266" t="s">
        <v>156</v>
      </c>
      <c r="S12" s="267"/>
      <c r="T12" s="199"/>
    </row>
    <row r="13" spans="1:20" ht="49.5" customHeight="1">
      <c r="A13" s="244" t="s">
        <v>175</v>
      </c>
      <c r="B13" s="268"/>
      <c r="C13" s="262" t="s">
        <v>25</v>
      </c>
      <c r="D13" s="217" t="str">
        <f t="shared" si="0"/>
        <v>Minimal</v>
      </c>
      <c r="E13" s="263">
        <f t="shared" si="1"/>
        <v>2E-3</v>
      </c>
      <c r="F13" s="264">
        <v>50</v>
      </c>
      <c r="G13" s="264">
        <f t="shared" si="2"/>
        <v>0.1</v>
      </c>
      <c r="H13" s="269" t="s">
        <v>178</v>
      </c>
      <c r="I13" s="270">
        <f>VLOOKUP(H13,$N$6:$O$9,2)</f>
        <v>0.02</v>
      </c>
      <c r="J13" s="271" t="s">
        <v>75</v>
      </c>
      <c r="K13" s="266" t="s">
        <v>62</v>
      </c>
      <c r="L13" s="266" t="s">
        <v>63</v>
      </c>
      <c r="M13" s="266" t="s">
        <v>76</v>
      </c>
      <c r="N13" s="250" t="s">
        <v>17</v>
      </c>
      <c r="O13" s="251"/>
      <c r="P13" s="251"/>
      <c r="S13" s="267"/>
      <c r="T13" s="199"/>
    </row>
    <row r="14" spans="1:20" ht="49.5" customHeight="1">
      <c r="A14" s="244" t="s">
        <v>182</v>
      </c>
      <c r="B14" s="268"/>
      <c r="C14" s="262" t="s">
        <v>26</v>
      </c>
      <c r="D14" s="217" t="str">
        <f t="shared" si="0"/>
        <v>Minimal</v>
      </c>
      <c r="E14" s="263">
        <f t="shared" si="1"/>
        <v>2.2000000000000001E-3</v>
      </c>
      <c r="F14" s="264">
        <v>220</v>
      </c>
      <c r="G14" s="272">
        <f t="shared" si="2"/>
        <v>0.44</v>
      </c>
      <c r="H14" s="224" t="s">
        <v>184</v>
      </c>
      <c r="I14" s="265">
        <f>VLOOKUP(H14,$N$6:$O$10,2)</f>
        <v>5.0000000000000001E-3</v>
      </c>
      <c r="J14" s="266" t="s">
        <v>65</v>
      </c>
      <c r="K14" s="273" t="s">
        <v>77</v>
      </c>
      <c r="L14" s="266" t="s">
        <v>78</v>
      </c>
      <c r="M14" s="266" t="s">
        <v>79</v>
      </c>
      <c r="N14" s="209">
        <v>9.9999999999999995E-7</v>
      </c>
      <c r="O14" s="250" t="s">
        <v>4</v>
      </c>
      <c r="S14" s="267"/>
    </row>
    <row r="15" spans="1:20" ht="49.5" customHeight="1">
      <c r="A15" s="244" t="s">
        <v>177</v>
      </c>
      <c r="B15" s="268"/>
      <c r="C15" s="262" t="s">
        <v>22</v>
      </c>
      <c r="D15" s="217" t="e">
        <f t="shared" si="0"/>
        <v>#N/A</v>
      </c>
      <c r="E15" s="263" t="e">
        <f t="shared" si="1"/>
        <v>#N/A</v>
      </c>
      <c r="F15" s="264"/>
      <c r="G15" s="264">
        <f t="shared" si="2"/>
        <v>0</v>
      </c>
      <c r="H15" s="274"/>
      <c r="I15" s="275" t="e">
        <f>VLOOKUP(H15,$N$6:$O$10,2)</f>
        <v>#N/A</v>
      </c>
      <c r="J15" s="276" t="s">
        <v>68</v>
      </c>
      <c r="K15" s="266" t="s">
        <v>69</v>
      </c>
      <c r="L15" s="266" t="s">
        <v>70</v>
      </c>
      <c r="M15" s="266" t="s">
        <v>80</v>
      </c>
      <c r="N15" s="209">
        <v>6.0000000000000001E-3</v>
      </c>
      <c r="O15" s="250" t="s">
        <v>0</v>
      </c>
      <c r="S15" s="267"/>
    </row>
    <row r="16" spans="1:20" ht="49.5" customHeight="1">
      <c r="A16" s="244" t="s">
        <v>176</v>
      </c>
      <c r="B16" s="268"/>
      <c r="C16" s="262" t="s">
        <v>23</v>
      </c>
      <c r="D16" s="217" t="e">
        <f t="shared" si="0"/>
        <v>#N/A</v>
      </c>
      <c r="E16" s="263" t="e">
        <f t="shared" si="1"/>
        <v>#N/A</v>
      </c>
      <c r="F16" s="264"/>
      <c r="G16" s="264">
        <f t="shared" si="2"/>
        <v>0</v>
      </c>
      <c r="H16" s="224"/>
      <c r="I16" s="265" t="e">
        <f>VLOOKUP(H16,$N$6:$O$9,2)</f>
        <v>#N/A</v>
      </c>
      <c r="J16" s="266" t="s">
        <v>81</v>
      </c>
      <c r="K16" s="266" t="s">
        <v>73</v>
      </c>
      <c r="L16" s="266" t="s">
        <v>74</v>
      </c>
      <c r="M16" s="266" t="s">
        <v>82</v>
      </c>
      <c r="O16" s="250"/>
      <c r="S16" s="267"/>
    </row>
    <row r="17" spans="1:21" ht="49.5" customHeight="1">
      <c r="A17" s="244"/>
      <c r="B17" s="268"/>
      <c r="C17" s="277" t="s">
        <v>185</v>
      </c>
      <c r="D17" s="217" t="str">
        <f t="shared" si="0"/>
        <v>Low</v>
      </c>
      <c r="E17" s="263">
        <f t="shared" si="1"/>
        <v>1.2E-2</v>
      </c>
      <c r="F17" s="264">
        <v>120</v>
      </c>
      <c r="G17" s="264">
        <f t="shared" si="2"/>
        <v>0.24</v>
      </c>
      <c r="H17" s="224" t="s">
        <v>186</v>
      </c>
      <c r="I17" s="265">
        <f>VLOOKUP(H17,$N$6:$O$9,2)</f>
        <v>0.05</v>
      </c>
      <c r="J17" s="266" t="s">
        <v>24</v>
      </c>
      <c r="K17" s="266"/>
      <c r="L17" s="266"/>
      <c r="M17" s="266"/>
      <c r="N17" s="209">
        <v>0.02</v>
      </c>
      <c r="O17" s="250" t="s">
        <v>1</v>
      </c>
      <c r="S17" s="267"/>
    </row>
    <row r="18" spans="1:21" ht="49.5" customHeight="1">
      <c r="B18" s="278"/>
      <c r="C18" s="277" t="s">
        <v>87</v>
      </c>
      <c r="D18" s="217" t="e">
        <f t="shared" si="0"/>
        <v>#N/A</v>
      </c>
      <c r="E18" s="263" t="e">
        <f t="shared" si="1"/>
        <v>#N/A</v>
      </c>
      <c r="F18" s="264"/>
      <c r="G18" s="264">
        <f t="shared" si="2"/>
        <v>0</v>
      </c>
      <c r="H18" s="224"/>
      <c r="I18" s="265" t="e">
        <f>VLOOKUP(H18,$N$6:$O$10,2)</f>
        <v>#N/A</v>
      </c>
      <c r="J18" s="266" t="s">
        <v>24</v>
      </c>
      <c r="K18" s="266"/>
      <c r="L18" s="266"/>
      <c r="M18" s="266"/>
      <c r="S18" s="267"/>
    </row>
    <row r="19" spans="1:21" ht="49.5" customHeight="1">
      <c r="A19" s="279"/>
      <c r="B19" s="280"/>
      <c r="C19" s="277" t="s">
        <v>59</v>
      </c>
      <c r="D19" s="217" t="e">
        <f t="shared" si="0"/>
        <v>#N/A</v>
      </c>
      <c r="E19" s="263" t="e">
        <f t="shared" si="1"/>
        <v>#N/A</v>
      </c>
      <c r="F19" s="264"/>
      <c r="G19" s="264">
        <f t="shared" si="2"/>
        <v>0</v>
      </c>
      <c r="H19" s="224"/>
      <c r="I19" s="265" t="e">
        <f>VLOOKUP(H19,$N$6:$O$10,2)</f>
        <v>#N/A</v>
      </c>
      <c r="J19" s="266" t="s">
        <v>24</v>
      </c>
      <c r="K19" s="266"/>
      <c r="L19" s="266"/>
      <c r="M19" s="266"/>
      <c r="N19" s="209">
        <v>0.05</v>
      </c>
      <c r="O19" s="250" t="s">
        <v>2</v>
      </c>
      <c r="S19" s="267"/>
    </row>
    <row r="20" spans="1:21" ht="49.5" customHeight="1">
      <c r="B20" s="281" t="s">
        <v>151</v>
      </c>
      <c r="C20" s="282" t="s">
        <v>90</v>
      </c>
      <c r="D20" s="218" t="str">
        <f t="shared" si="0"/>
        <v>Low</v>
      </c>
      <c r="E20" s="283">
        <f>G20*I20</f>
        <v>0.01</v>
      </c>
      <c r="F20" s="264">
        <v>250</v>
      </c>
      <c r="G20" s="264">
        <f t="shared" ref="G20:G34" si="3">F20/$B$4</f>
        <v>0.5</v>
      </c>
      <c r="H20" s="224" t="s">
        <v>178</v>
      </c>
      <c r="I20" s="284">
        <f>VLOOKUP(H20,$N$6:$O$10,2)</f>
        <v>0.02</v>
      </c>
      <c r="J20" s="285" t="s">
        <v>155</v>
      </c>
      <c r="K20" s="285" t="s">
        <v>157</v>
      </c>
      <c r="L20" s="285" t="s">
        <v>158</v>
      </c>
      <c r="M20" s="285" t="s">
        <v>156</v>
      </c>
      <c r="S20" s="267"/>
      <c r="U20" s="203"/>
    </row>
    <row r="21" spans="1:21" ht="49.5" customHeight="1">
      <c r="B21" s="286"/>
      <c r="C21" s="282" t="s">
        <v>11</v>
      </c>
      <c r="D21" s="218" t="str">
        <f t="shared" si="0"/>
        <v>Minimal</v>
      </c>
      <c r="E21" s="283">
        <f>G21*I21</f>
        <v>5.0000000000000001E-3</v>
      </c>
      <c r="F21" s="264">
        <v>500</v>
      </c>
      <c r="G21" s="264">
        <f t="shared" si="3"/>
        <v>1</v>
      </c>
      <c r="H21" s="224" t="s">
        <v>184</v>
      </c>
      <c r="I21" s="284">
        <f>VLOOKUP(H21,$N$6:$O$9,2)</f>
        <v>5.0000000000000001E-3</v>
      </c>
      <c r="J21" s="285" t="s">
        <v>60</v>
      </c>
      <c r="K21" s="285" t="s">
        <v>61</v>
      </c>
      <c r="L21" s="285" t="s">
        <v>62</v>
      </c>
      <c r="M21" s="285" t="s">
        <v>63</v>
      </c>
      <c r="S21" s="267"/>
    </row>
    <row r="22" spans="1:21" ht="49.5" customHeight="1">
      <c r="B22" s="287"/>
      <c r="C22" s="282" t="s">
        <v>55</v>
      </c>
      <c r="D22" s="218" t="e">
        <f t="shared" si="0"/>
        <v>#N/A</v>
      </c>
      <c r="E22" s="283" t="e">
        <f>G22*I22</f>
        <v>#N/A</v>
      </c>
      <c r="F22" s="264"/>
      <c r="G22" s="264">
        <f t="shared" si="3"/>
        <v>0</v>
      </c>
      <c r="H22" s="224"/>
      <c r="I22" s="284" t="e">
        <f>VLOOKUP(H22,$N$6:$O$10,2)</f>
        <v>#N/A</v>
      </c>
      <c r="J22" s="285" t="s">
        <v>64</v>
      </c>
      <c r="K22" s="285" t="s">
        <v>65</v>
      </c>
      <c r="L22" s="285" t="s">
        <v>66</v>
      </c>
      <c r="M22" s="285" t="s">
        <v>99</v>
      </c>
      <c r="S22" s="267"/>
    </row>
    <row r="23" spans="1:21" ht="49.5" customHeight="1">
      <c r="B23" s="288"/>
      <c r="C23" s="282" t="s">
        <v>56</v>
      </c>
      <c r="D23" s="218" t="str">
        <f t="shared" si="0"/>
        <v>Low</v>
      </c>
      <c r="E23" s="283">
        <f t="shared" ref="E23:E47" si="4">G23*I23</f>
        <v>1.2E-2</v>
      </c>
      <c r="F23" s="264">
        <v>120</v>
      </c>
      <c r="G23" s="264">
        <f t="shared" si="3"/>
        <v>0.24</v>
      </c>
      <c r="H23" s="224" t="s">
        <v>186</v>
      </c>
      <c r="I23" s="284">
        <f>VLOOKUP(H23,$N$6:$O$10,2)</f>
        <v>0.05</v>
      </c>
      <c r="J23" s="285" t="s">
        <v>67</v>
      </c>
      <c r="K23" s="285" t="s">
        <v>68</v>
      </c>
      <c r="L23" s="285" t="s">
        <v>69</v>
      </c>
      <c r="M23" s="285" t="s">
        <v>70</v>
      </c>
      <c r="S23" s="267"/>
    </row>
    <row r="24" spans="1:21" ht="49.5" customHeight="1">
      <c r="B24" s="288"/>
      <c r="C24" s="282" t="s">
        <v>23</v>
      </c>
      <c r="D24" s="218" t="str">
        <f t="shared" si="0"/>
        <v>Medium</v>
      </c>
      <c r="E24" s="283">
        <f t="shared" si="4"/>
        <v>0.02</v>
      </c>
      <c r="F24" s="264">
        <v>500</v>
      </c>
      <c r="G24" s="264">
        <f t="shared" si="3"/>
        <v>1</v>
      </c>
      <c r="H24" s="224" t="s">
        <v>178</v>
      </c>
      <c r="I24" s="284">
        <f>VLOOKUP(H24,$N$6:$O$9,2)</f>
        <v>0.02</v>
      </c>
      <c r="J24" s="285" t="s">
        <v>71</v>
      </c>
      <c r="K24" s="285" t="s">
        <v>72</v>
      </c>
      <c r="L24" s="285" t="s">
        <v>73</v>
      </c>
      <c r="M24" s="285" t="s">
        <v>74</v>
      </c>
      <c r="S24" s="267"/>
    </row>
    <row r="25" spans="1:21" ht="49.5" customHeight="1">
      <c r="B25" s="288"/>
      <c r="C25" s="289" t="s">
        <v>187</v>
      </c>
      <c r="D25" s="218" t="str">
        <f t="shared" si="0"/>
        <v>Low</v>
      </c>
      <c r="E25" s="283">
        <f t="shared" si="4"/>
        <v>1.7999999999999999E-2</v>
      </c>
      <c r="F25" s="264">
        <v>90</v>
      </c>
      <c r="G25" s="264">
        <f t="shared" si="3"/>
        <v>0.18</v>
      </c>
      <c r="H25" s="224" t="s">
        <v>188</v>
      </c>
      <c r="I25" s="284">
        <f>VLOOKUP(H25,$N$6:$O$9,2)</f>
        <v>0.1</v>
      </c>
      <c r="J25" s="285" t="s">
        <v>24</v>
      </c>
      <c r="K25" s="285"/>
      <c r="L25" s="285"/>
      <c r="M25" s="285"/>
      <c r="S25" s="267"/>
    </row>
    <row r="26" spans="1:21" ht="49.5" customHeight="1">
      <c r="B26" s="288"/>
      <c r="C26" s="289" t="s">
        <v>58</v>
      </c>
      <c r="D26" s="218" t="e">
        <f t="shared" si="0"/>
        <v>#N/A</v>
      </c>
      <c r="E26" s="283" t="e">
        <f t="shared" si="4"/>
        <v>#N/A</v>
      </c>
      <c r="F26" s="264"/>
      <c r="G26" s="264">
        <f t="shared" si="3"/>
        <v>0</v>
      </c>
      <c r="H26" s="224"/>
      <c r="I26" s="284" t="e">
        <f>VLOOKUP(H26,$N$6:$O$10,2)</f>
        <v>#N/A</v>
      </c>
      <c r="J26" s="285" t="s">
        <v>24</v>
      </c>
      <c r="K26" s="285"/>
      <c r="L26" s="285"/>
      <c r="M26" s="285"/>
      <c r="S26" s="267"/>
    </row>
    <row r="27" spans="1:21" ht="49.5" customHeight="1">
      <c r="A27" s="279"/>
      <c r="B27" s="290"/>
      <c r="C27" s="289" t="s">
        <v>59</v>
      </c>
      <c r="D27" s="218" t="e">
        <f t="shared" si="0"/>
        <v>#N/A</v>
      </c>
      <c r="E27" s="283" t="e">
        <f t="shared" si="4"/>
        <v>#N/A</v>
      </c>
      <c r="F27" s="264"/>
      <c r="G27" s="264">
        <f t="shared" si="3"/>
        <v>0</v>
      </c>
      <c r="H27" s="224"/>
      <c r="I27" s="284" t="e">
        <f>VLOOKUP(H27,$N$6:$O$10,2)</f>
        <v>#N/A</v>
      </c>
      <c r="J27" s="285" t="s">
        <v>24</v>
      </c>
      <c r="K27" s="285"/>
      <c r="L27" s="285"/>
      <c r="M27" s="285"/>
      <c r="S27" s="267"/>
    </row>
    <row r="28" spans="1:21" ht="49.5" customHeight="1">
      <c r="B28" s="291" t="s">
        <v>153</v>
      </c>
      <c r="C28" s="262" t="s">
        <v>25</v>
      </c>
      <c r="D28" s="217" t="e">
        <f t="shared" si="0"/>
        <v>#N/A</v>
      </c>
      <c r="E28" s="292" t="e">
        <f t="shared" si="4"/>
        <v>#N/A</v>
      </c>
      <c r="F28" s="264"/>
      <c r="G28" s="264">
        <f t="shared" si="3"/>
        <v>0</v>
      </c>
      <c r="H28" s="224"/>
      <c r="I28" s="293" t="e">
        <f>VLOOKUP(H28,$N$6:$O$9,2)</f>
        <v>#N/A</v>
      </c>
      <c r="J28" s="266" t="s">
        <v>3</v>
      </c>
      <c r="K28" s="266" t="s">
        <v>83</v>
      </c>
      <c r="L28" s="266" t="s">
        <v>84</v>
      </c>
      <c r="M28" s="266" t="s">
        <v>62</v>
      </c>
      <c r="S28" s="267"/>
    </row>
    <row r="29" spans="1:21" ht="49.5" customHeight="1">
      <c r="B29" s="294"/>
      <c r="C29" s="295" t="s">
        <v>26</v>
      </c>
      <c r="D29" s="217" t="e">
        <f t="shared" si="0"/>
        <v>#N/A</v>
      </c>
      <c r="E29" s="283" t="e">
        <f t="shared" si="4"/>
        <v>#N/A</v>
      </c>
      <c r="F29" s="264"/>
      <c r="G29" s="264">
        <f t="shared" si="3"/>
        <v>0</v>
      </c>
      <c r="H29" s="224"/>
      <c r="I29" s="284" t="e">
        <f>VLOOKUP(H29,$N$6:$O$10,2)</f>
        <v>#N/A</v>
      </c>
      <c r="J29" s="296" t="s">
        <v>64</v>
      </c>
      <c r="K29" s="296" t="s">
        <v>96</v>
      </c>
      <c r="L29" s="296" t="s">
        <v>97</v>
      </c>
      <c r="M29" s="296" t="s">
        <v>98</v>
      </c>
      <c r="S29" s="267"/>
    </row>
    <row r="30" spans="1:21" ht="49.5" customHeight="1">
      <c r="B30" s="297"/>
      <c r="C30" s="295" t="s">
        <v>22</v>
      </c>
      <c r="D30" s="217" t="e">
        <f t="shared" si="0"/>
        <v>#N/A</v>
      </c>
      <c r="E30" s="283" t="e">
        <f t="shared" si="4"/>
        <v>#N/A</v>
      </c>
      <c r="F30" s="264"/>
      <c r="G30" s="264">
        <f t="shared" si="3"/>
        <v>0</v>
      </c>
      <c r="H30" s="224"/>
      <c r="I30" s="284" t="e">
        <f>VLOOKUP(H30,$N$6:$O$10,2)</f>
        <v>#N/A</v>
      </c>
      <c r="J30" s="296" t="s">
        <v>3</v>
      </c>
      <c r="K30" s="296" t="s">
        <v>67</v>
      </c>
      <c r="L30" s="296" t="s">
        <v>68</v>
      </c>
      <c r="M30" s="296" t="s">
        <v>85</v>
      </c>
      <c r="S30" s="267"/>
    </row>
    <row r="31" spans="1:21" ht="49.5" customHeight="1">
      <c r="B31" s="297"/>
      <c r="C31" s="295" t="s">
        <v>23</v>
      </c>
      <c r="D31" s="217" t="e">
        <f t="shared" si="0"/>
        <v>#N/A</v>
      </c>
      <c r="E31" s="283" t="e">
        <f t="shared" si="4"/>
        <v>#N/A</v>
      </c>
      <c r="F31" s="264"/>
      <c r="G31" s="264">
        <f t="shared" si="3"/>
        <v>0</v>
      </c>
      <c r="H31" s="224"/>
      <c r="I31" s="284" t="e">
        <f>VLOOKUP(H31,$N$6:$O$9,2)</f>
        <v>#N/A</v>
      </c>
      <c r="J31" s="296" t="s">
        <v>3</v>
      </c>
      <c r="K31" s="296" t="s">
        <v>71</v>
      </c>
      <c r="L31" s="296" t="s">
        <v>72</v>
      </c>
      <c r="M31" s="296" t="s">
        <v>86</v>
      </c>
      <c r="S31" s="267"/>
    </row>
    <row r="32" spans="1:21" ht="49.5" customHeight="1">
      <c r="B32" s="297"/>
      <c r="C32" s="298" t="s">
        <v>189</v>
      </c>
      <c r="D32" s="217" t="str">
        <f t="shared" si="0"/>
        <v>Minimal</v>
      </c>
      <c r="E32" s="283">
        <f t="shared" si="4"/>
        <v>5.0000000000000001E-3</v>
      </c>
      <c r="F32" s="264">
        <v>500</v>
      </c>
      <c r="G32" s="264">
        <f t="shared" si="3"/>
        <v>1</v>
      </c>
      <c r="H32" s="224" t="s">
        <v>184</v>
      </c>
      <c r="I32" s="284">
        <f>VLOOKUP(H32,$N$6:$O$9,2)</f>
        <v>5.0000000000000001E-3</v>
      </c>
      <c r="J32" s="296" t="s">
        <v>24</v>
      </c>
      <c r="K32" s="296"/>
      <c r="L32" s="296"/>
      <c r="M32" s="296"/>
      <c r="S32" s="267"/>
    </row>
    <row r="33" spans="1:21" ht="49.5" customHeight="1">
      <c r="B33" s="297"/>
      <c r="C33" s="298" t="s">
        <v>58</v>
      </c>
      <c r="D33" s="217" t="e">
        <f t="shared" si="0"/>
        <v>#N/A</v>
      </c>
      <c r="E33" s="283" t="e">
        <f t="shared" si="4"/>
        <v>#N/A</v>
      </c>
      <c r="F33" s="264"/>
      <c r="G33" s="264">
        <f t="shared" si="3"/>
        <v>0</v>
      </c>
      <c r="H33" s="224"/>
      <c r="I33" s="284" t="e">
        <f>VLOOKUP(H33,$N$6:$O$10,2)</f>
        <v>#N/A</v>
      </c>
      <c r="J33" s="296" t="s">
        <v>24</v>
      </c>
      <c r="K33" s="296"/>
      <c r="L33" s="296"/>
      <c r="M33" s="296"/>
      <c r="S33" s="267"/>
    </row>
    <row r="34" spans="1:21" ht="49.5" customHeight="1">
      <c r="A34" s="279"/>
      <c r="B34" s="299"/>
      <c r="C34" s="298" t="s">
        <v>59</v>
      </c>
      <c r="D34" s="217" t="e">
        <f t="shared" si="0"/>
        <v>#N/A</v>
      </c>
      <c r="E34" s="283" t="e">
        <f t="shared" si="4"/>
        <v>#N/A</v>
      </c>
      <c r="F34" s="264"/>
      <c r="G34" s="264">
        <f t="shared" si="3"/>
        <v>0</v>
      </c>
      <c r="H34" s="224"/>
      <c r="I34" s="284" t="e">
        <f>VLOOKUP(H34,$N$6:$O$10,2)</f>
        <v>#N/A</v>
      </c>
      <c r="J34" s="296" t="s">
        <v>24</v>
      </c>
      <c r="K34" s="296"/>
      <c r="L34" s="296"/>
      <c r="M34" s="296"/>
      <c r="S34" s="267"/>
    </row>
    <row r="35" spans="1:21" s="303" customFormat="1">
      <c r="A35" s="240"/>
      <c r="B35" s="209"/>
      <c r="C35" s="300"/>
      <c r="D35" s="301"/>
      <c r="E35" s="283" t="e">
        <f>G35*I35</f>
        <v>#N/A</v>
      </c>
      <c r="F35" s="264"/>
      <c r="G35" s="264"/>
      <c r="H35" s="264"/>
      <c r="I35" s="284" t="e">
        <f>VLOOKUP(H35,$N$6:$O$10,2)</f>
        <v>#N/A</v>
      </c>
      <c r="J35" s="302"/>
      <c r="K35" s="302"/>
      <c r="L35" s="302"/>
      <c r="M35" s="302"/>
      <c r="N35" s="209"/>
      <c r="O35" s="230"/>
      <c r="P35" s="230"/>
      <c r="Q35" s="209"/>
      <c r="R35" s="209"/>
      <c r="S35" s="267"/>
      <c r="T35" s="209"/>
      <c r="U35" s="209"/>
    </row>
    <row r="36" spans="1:21" s="303" customFormat="1">
      <c r="A36" s="240"/>
      <c r="B36" s="209"/>
      <c r="C36" s="300"/>
      <c r="D36" s="301"/>
      <c r="E36" s="283" t="e">
        <f t="shared" si="4"/>
        <v>#N/A</v>
      </c>
      <c r="F36" s="264"/>
      <c r="G36" s="264"/>
      <c r="H36" s="264"/>
      <c r="I36" s="284" t="e">
        <f t="shared" ref="I36:I47" si="5">VLOOKUP(H36,$N$6:$O$10,2)</f>
        <v>#N/A</v>
      </c>
      <c r="J36" s="302"/>
      <c r="K36" s="302"/>
      <c r="L36" s="302"/>
      <c r="M36" s="302"/>
      <c r="N36" s="209"/>
      <c r="O36" s="230"/>
      <c r="P36" s="230"/>
      <c r="Q36" s="209"/>
      <c r="R36" s="209"/>
      <c r="S36" s="267"/>
      <c r="T36" s="209"/>
      <c r="U36" s="209"/>
    </row>
    <row r="37" spans="1:21" s="303" customFormat="1">
      <c r="A37" s="240"/>
      <c r="B37" s="209"/>
      <c r="C37" s="300"/>
      <c r="D37" s="301"/>
      <c r="E37" s="283" t="e">
        <f t="shared" si="4"/>
        <v>#N/A</v>
      </c>
      <c r="F37" s="264"/>
      <c r="G37" s="264"/>
      <c r="H37" s="264"/>
      <c r="I37" s="284" t="e">
        <f t="shared" si="5"/>
        <v>#N/A</v>
      </c>
      <c r="J37" s="302"/>
      <c r="K37" s="302"/>
      <c r="L37" s="302"/>
      <c r="M37" s="302"/>
      <c r="N37" s="209"/>
      <c r="O37" s="230"/>
      <c r="P37" s="230"/>
      <c r="Q37" s="209"/>
      <c r="R37" s="209"/>
      <c r="S37" s="267"/>
      <c r="T37" s="209"/>
      <c r="U37" s="209"/>
    </row>
    <row r="38" spans="1:21" s="303" customFormat="1">
      <c r="A38" s="240"/>
      <c r="B38" s="209"/>
      <c r="C38" s="300"/>
      <c r="D38" s="301"/>
      <c r="E38" s="283" t="e">
        <f t="shared" si="4"/>
        <v>#N/A</v>
      </c>
      <c r="F38" s="264"/>
      <c r="G38" s="264"/>
      <c r="H38" s="264"/>
      <c r="I38" s="284" t="e">
        <f t="shared" si="5"/>
        <v>#N/A</v>
      </c>
      <c r="J38" s="302"/>
      <c r="K38" s="302"/>
      <c r="L38" s="302"/>
      <c r="M38" s="302"/>
      <c r="N38" s="209"/>
      <c r="O38" s="230"/>
      <c r="P38" s="230"/>
      <c r="Q38" s="209"/>
      <c r="R38" s="209"/>
      <c r="S38" s="267"/>
      <c r="T38" s="209"/>
      <c r="U38" s="209"/>
    </row>
    <row r="39" spans="1:21" s="303" customFormat="1">
      <c r="A39" s="240"/>
      <c r="B39" s="209"/>
      <c r="C39" s="300"/>
      <c r="D39" s="301"/>
      <c r="E39" s="283" t="e">
        <f t="shared" si="4"/>
        <v>#N/A</v>
      </c>
      <c r="F39" s="264"/>
      <c r="G39" s="264"/>
      <c r="H39" s="264"/>
      <c r="I39" s="284" t="e">
        <f t="shared" si="5"/>
        <v>#N/A</v>
      </c>
      <c r="J39" s="302"/>
      <c r="K39" s="302"/>
      <c r="L39" s="302"/>
      <c r="M39" s="302"/>
      <c r="N39" s="209"/>
      <c r="O39" s="230"/>
      <c r="P39" s="230"/>
      <c r="Q39" s="209"/>
      <c r="R39" s="209"/>
      <c r="S39" s="267"/>
      <c r="T39" s="209"/>
      <c r="U39" s="209"/>
    </row>
    <row r="40" spans="1:21" s="303" customFormat="1">
      <c r="A40" s="240"/>
      <c r="B40" s="209"/>
      <c r="C40" s="300"/>
      <c r="D40" s="301"/>
      <c r="E40" s="283" t="e">
        <f t="shared" si="4"/>
        <v>#N/A</v>
      </c>
      <c r="F40" s="264"/>
      <c r="G40" s="264"/>
      <c r="H40" s="264"/>
      <c r="I40" s="284" t="e">
        <f t="shared" si="5"/>
        <v>#N/A</v>
      </c>
      <c r="J40" s="302"/>
      <c r="K40" s="302"/>
      <c r="L40" s="302"/>
      <c r="M40" s="302"/>
      <c r="N40" s="209"/>
      <c r="O40" s="230"/>
      <c r="P40" s="230"/>
      <c r="Q40" s="209"/>
      <c r="R40" s="209"/>
      <c r="S40" s="267"/>
      <c r="T40" s="209"/>
      <c r="U40" s="209"/>
    </row>
    <row r="41" spans="1:21" s="303" customFormat="1">
      <c r="A41" s="240"/>
      <c r="B41" s="209"/>
      <c r="C41" s="300"/>
      <c r="D41" s="301"/>
      <c r="E41" s="283" t="e">
        <f t="shared" si="4"/>
        <v>#N/A</v>
      </c>
      <c r="F41" s="264"/>
      <c r="G41" s="264"/>
      <c r="H41" s="264"/>
      <c r="I41" s="284" t="e">
        <f t="shared" si="5"/>
        <v>#N/A</v>
      </c>
      <c r="J41" s="302"/>
      <c r="K41" s="302"/>
      <c r="L41" s="302"/>
      <c r="M41" s="302"/>
      <c r="N41" s="209"/>
      <c r="O41" s="230"/>
      <c r="P41" s="230"/>
      <c r="Q41" s="209"/>
      <c r="R41" s="209"/>
      <c r="S41" s="267"/>
      <c r="T41" s="209"/>
      <c r="U41" s="209"/>
    </row>
    <row r="42" spans="1:21" s="303" customFormat="1">
      <c r="A42" s="240"/>
      <c r="B42" s="209"/>
      <c r="C42" s="300"/>
      <c r="D42" s="301"/>
      <c r="E42" s="283" t="e">
        <f t="shared" si="4"/>
        <v>#N/A</v>
      </c>
      <c r="F42" s="264"/>
      <c r="G42" s="264"/>
      <c r="H42" s="264"/>
      <c r="I42" s="284" t="e">
        <f t="shared" si="5"/>
        <v>#N/A</v>
      </c>
      <c r="J42" s="302"/>
      <c r="K42" s="302"/>
      <c r="L42" s="302"/>
      <c r="M42" s="302"/>
      <c r="N42" s="209"/>
      <c r="O42" s="230"/>
      <c r="P42" s="230"/>
      <c r="Q42" s="209"/>
      <c r="R42" s="209"/>
      <c r="S42" s="267"/>
      <c r="T42" s="209"/>
      <c r="U42" s="209"/>
    </row>
    <row r="43" spans="1:21" s="303" customFormat="1">
      <c r="A43" s="240"/>
      <c r="B43" s="209"/>
      <c r="C43" s="300"/>
      <c r="D43" s="301"/>
      <c r="E43" s="283" t="e">
        <f t="shared" si="4"/>
        <v>#N/A</v>
      </c>
      <c r="F43" s="264"/>
      <c r="G43" s="264"/>
      <c r="H43" s="264"/>
      <c r="I43" s="284" t="e">
        <f t="shared" si="5"/>
        <v>#N/A</v>
      </c>
      <c r="J43" s="302"/>
      <c r="K43" s="302"/>
      <c r="L43" s="302"/>
      <c r="M43" s="302"/>
      <c r="N43" s="209"/>
      <c r="O43" s="230"/>
      <c r="P43" s="230"/>
      <c r="Q43" s="209"/>
      <c r="R43" s="209"/>
      <c r="S43" s="267"/>
      <c r="T43" s="209"/>
      <c r="U43" s="209"/>
    </row>
    <row r="44" spans="1:21" s="303" customFormat="1">
      <c r="A44" s="240"/>
      <c r="B44" s="209"/>
      <c r="C44" s="300"/>
      <c r="D44" s="301"/>
      <c r="E44" s="283" t="e">
        <f t="shared" si="4"/>
        <v>#N/A</v>
      </c>
      <c r="F44" s="264"/>
      <c r="G44" s="264"/>
      <c r="H44" s="264"/>
      <c r="I44" s="284" t="e">
        <f t="shared" si="5"/>
        <v>#N/A</v>
      </c>
      <c r="J44" s="302"/>
      <c r="K44" s="302"/>
      <c r="L44" s="302"/>
      <c r="M44" s="302"/>
      <c r="N44" s="209"/>
      <c r="O44" s="230"/>
      <c r="P44" s="230"/>
      <c r="Q44" s="209"/>
      <c r="R44" s="209"/>
      <c r="S44" s="267"/>
      <c r="T44" s="209"/>
      <c r="U44" s="209"/>
    </row>
    <row r="45" spans="1:21" s="303" customFormat="1">
      <c r="A45" s="240"/>
      <c r="B45" s="209"/>
      <c r="C45" s="300"/>
      <c r="D45" s="301"/>
      <c r="E45" s="283" t="e">
        <f t="shared" si="4"/>
        <v>#N/A</v>
      </c>
      <c r="F45" s="264"/>
      <c r="G45" s="264"/>
      <c r="H45" s="264"/>
      <c r="I45" s="284" t="e">
        <f t="shared" si="5"/>
        <v>#N/A</v>
      </c>
      <c r="J45" s="302"/>
      <c r="K45" s="302"/>
      <c r="L45" s="302"/>
      <c r="M45" s="302"/>
      <c r="N45" s="209"/>
      <c r="O45" s="230"/>
      <c r="P45" s="230"/>
      <c r="Q45" s="209"/>
      <c r="R45" s="209"/>
      <c r="S45" s="267"/>
      <c r="T45" s="209"/>
      <c r="U45" s="209"/>
    </row>
    <row r="46" spans="1:21" s="303" customFormat="1">
      <c r="A46" s="240"/>
      <c r="B46" s="209"/>
      <c r="C46" s="300"/>
      <c r="D46" s="301"/>
      <c r="E46" s="283" t="e">
        <f t="shared" si="4"/>
        <v>#N/A</v>
      </c>
      <c r="F46" s="264"/>
      <c r="G46" s="264"/>
      <c r="H46" s="264"/>
      <c r="I46" s="284" t="e">
        <f t="shared" si="5"/>
        <v>#N/A</v>
      </c>
      <c r="J46" s="302"/>
      <c r="K46" s="302"/>
      <c r="L46" s="302"/>
      <c r="M46" s="302"/>
      <c r="N46" s="209"/>
      <c r="O46" s="230"/>
      <c r="P46" s="230"/>
      <c r="Q46" s="209"/>
      <c r="R46" s="209"/>
      <c r="S46" s="267"/>
      <c r="T46" s="209"/>
      <c r="U46" s="209"/>
    </row>
    <row r="47" spans="1:21" s="303" customFormat="1">
      <c r="A47" s="240"/>
      <c r="B47" s="209"/>
      <c r="C47" s="300"/>
      <c r="D47" s="301"/>
      <c r="E47" s="283" t="e">
        <f t="shared" si="4"/>
        <v>#N/A</v>
      </c>
      <c r="F47" s="264"/>
      <c r="G47" s="264"/>
      <c r="H47" s="264"/>
      <c r="I47" s="284" t="e">
        <f t="shared" si="5"/>
        <v>#N/A</v>
      </c>
      <c r="J47" s="302"/>
      <c r="K47" s="302"/>
      <c r="L47" s="302"/>
      <c r="M47" s="302"/>
      <c r="N47" s="209"/>
      <c r="O47" s="230"/>
      <c r="P47" s="230"/>
      <c r="Q47" s="209"/>
      <c r="R47" s="209"/>
      <c r="S47" s="267"/>
      <c r="T47" s="209"/>
      <c r="U47" s="209"/>
    </row>
  </sheetData>
  <sheetProtection password="D279" sheet="1" objects="1" scenarios="1" selectLockedCells="1" selectUnlockedCells="1"/>
  <mergeCells count="2">
    <mergeCell ref="F4:L4"/>
    <mergeCell ref="F10:H10"/>
  </mergeCells>
  <conditionalFormatting sqref="D28:D36">
    <cfRule type="containsErrors" dxfId="193" priority="7">
      <formula>ISERROR(D28)</formula>
    </cfRule>
  </conditionalFormatting>
  <conditionalFormatting sqref="D20:D27">
    <cfRule type="containsErrors" dxfId="192" priority="6">
      <formula>ISERROR(D20)</formula>
    </cfRule>
  </conditionalFormatting>
  <conditionalFormatting sqref="E20:E23 E25:E27 E35:E47">
    <cfRule type="cellIs" dxfId="191" priority="15" stopIfTrue="1" operator="between">
      <formula>0.05</formula>
      <formula>1</formula>
    </cfRule>
    <cfRule type="cellIs" dxfId="190" priority="16" stopIfTrue="1" operator="between">
      <formula>0.02</formula>
      <formula>0.05</formula>
    </cfRule>
    <cfRule type="cellIs" dxfId="189" priority="17" stopIfTrue="1" operator="between">
      <formula>0</formula>
      <formula>0.02</formula>
    </cfRule>
  </conditionalFormatting>
  <conditionalFormatting sqref="E24">
    <cfRule type="cellIs" dxfId="188" priority="10" stopIfTrue="1" operator="between">
      <formula>0.05</formula>
      <formula>1</formula>
    </cfRule>
    <cfRule type="cellIs" dxfId="187" priority="11" stopIfTrue="1" operator="between">
      <formula>0</formula>
      <formula>0.02</formula>
    </cfRule>
  </conditionalFormatting>
  <conditionalFormatting sqref="E17:E19 E12:E15">
    <cfRule type="cellIs" dxfId="186" priority="8" stopIfTrue="1" operator="between">
      <formula>0.02</formula>
      <formula>0.05</formula>
    </cfRule>
    <cfRule type="cellIs" dxfId="185" priority="9" stopIfTrue="1" operator="between">
      <formula>0</formula>
      <formula>0.02</formula>
    </cfRule>
  </conditionalFormatting>
  <conditionalFormatting sqref="D12:D19">
    <cfRule type="containsErrors" dxfId="184" priority="18">
      <formula>ISERROR(D12)</formula>
    </cfRule>
  </conditionalFormatting>
  <dataValidations count="4">
    <dataValidation type="whole" allowBlank="1" showInputMessage="1" showErrorMessage="1" errorTitle="Need a reach number!" error="This cell contains the reached population and must be a whole number greater than 0 and less than the total target population." sqref="F12:F45">
      <formula1>0</formula1>
      <formula2>$B$4</formula2>
    </dataValidation>
    <dataValidation type="whole" allowBlank="1" showInputMessage="1" showErrorMessage="1" errorTitle="Need a number here!" error="This cell contains the target population and is a positive whole number." sqref="B4">
      <formula1>0</formula1>
      <formula2>1000000000</formula2>
    </dataValidation>
    <dataValidation type="list" allowBlank="1" showInputMessage="1" showErrorMessage="1" errorTitle="Please choose from list!" error="Strength choices are minimal, low, medium, and high, as defined to your right." sqref="H12:H34">
      <formula1>$P$6:$P$9</formula1>
    </dataValidation>
    <dataValidation type="list" allowBlank="1" showInputMessage="1" showErrorMessage="1" sqref="H35:H47">
      <formula1>$P$6:$P$9</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showGridLines="0" topLeftCell="B2" zoomScale="90" zoomScaleNormal="90" workbookViewId="0">
      <selection activeCell="H13" sqref="H13"/>
    </sheetView>
  </sheetViews>
  <sheetFormatPr defaultRowHeight="12.75"/>
  <cols>
    <col min="1" max="1" width="40" style="35" customWidth="1"/>
    <col min="2" max="2" width="12.7109375" style="1" customWidth="1"/>
    <col min="3" max="3" width="36" style="35" customWidth="1"/>
    <col min="4" max="4" width="16" style="20" customWidth="1"/>
    <col min="5" max="5" width="8" style="209" hidden="1" customWidth="1"/>
    <col min="6" max="6" width="9.7109375" style="36" customWidth="1"/>
    <col min="7" max="7" width="18.5703125" style="225" hidden="1" customWidth="1"/>
    <col min="8" max="8" width="9.7109375" style="36" customWidth="1"/>
    <col min="9" max="9" width="18.5703125" style="21" hidden="1" customWidth="1"/>
    <col min="10" max="13" width="17.42578125" style="22" customWidth="1"/>
    <col min="14" max="14" width="9.140625" style="1" hidden="1" customWidth="1"/>
    <col min="15" max="16" width="9.140625" style="21" hidden="1" customWidth="1"/>
    <col min="17" max="18" width="9.140625" style="1" hidden="1" customWidth="1"/>
    <col min="19" max="19" width="35.85546875" style="112" customWidth="1"/>
    <col min="20" max="20" width="9.140625" style="1"/>
    <col min="21" max="21" width="11.5703125" style="1" bestFit="1" customWidth="1"/>
    <col min="22" max="16384" width="9.140625" style="1"/>
  </cols>
  <sheetData>
    <row r="1" spans="1:20" ht="44.25" customHeight="1">
      <c r="A1" s="85" t="s">
        <v>208</v>
      </c>
      <c r="B1" s="18"/>
      <c r="C1" s="32"/>
      <c r="D1" s="153"/>
      <c r="E1" s="199"/>
      <c r="F1" s="38"/>
      <c r="G1" s="219"/>
      <c r="H1" s="38"/>
      <c r="I1" s="29"/>
      <c r="J1" s="10"/>
      <c r="K1" s="10"/>
      <c r="L1" s="10"/>
      <c r="M1" s="10"/>
      <c r="N1" s="18"/>
      <c r="O1" s="29"/>
      <c r="P1" s="29"/>
      <c r="Q1" s="18"/>
      <c r="R1" s="18"/>
      <c r="S1" s="154"/>
    </row>
    <row r="2" spans="1:20" ht="44.25" customHeight="1" thickBot="1">
      <c r="A2" s="33" t="s">
        <v>31</v>
      </c>
      <c r="B2" s="18"/>
      <c r="C2" s="32"/>
      <c r="D2" s="155"/>
      <c r="E2" s="200"/>
      <c r="F2" s="122"/>
      <c r="G2" s="220"/>
      <c r="H2" s="122"/>
      <c r="I2" s="156"/>
      <c r="J2" s="157"/>
      <c r="K2" s="157"/>
      <c r="L2" s="157"/>
      <c r="M2" s="10"/>
      <c r="N2" s="18"/>
      <c r="O2" s="29"/>
      <c r="P2" s="29"/>
      <c r="Q2" s="18"/>
      <c r="R2" s="18"/>
      <c r="S2" s="154"/>
    </row>
    <row r="3" spans="1:20" ht="65.25" customHeight="1" thickTop="1">
      <c r="A3" s="87" t="s">
        <v>50</v>
      </c>
      <c r="B3" s="114" t="s">
        <v>5</v>
      </c>
      <c r="C3" s="152"/>
      <c r="D3" s="39" t="s">
        <v>190</v>
      </c>
      <c r="E3" s="200"/>
      <c r="F3" s="37"/>
      <c r="G3" s="221"/>
      <c r="H3" s="122"/>
      <c r="I3" s="156"/>
      <c r="J3" s="157"/>
      <c r="K3" s="157"/>
      <c r="L3" s="157"/>
      <c r="M3" s="10"/>
      <c r="N3" s="18"/>
      <c r="O3" s="29"/>
      <c r="P3" s="29"/>
      <c r="Q3" s="18"/>
      <c r="R3" s="18"/>
      <c r="S3" s="154"/>
    </row>
    <row r="4" spans="1:20" ht="57.75" customHeight="1" thickBot="1">
      <c r="A4" s="152"/>
      <c r="B4" s="158"/>
      <c r="C4" s="45"/>
      <c r="D4" s="121" t="e">
        <f>VLOOKUP(E5,$N$14:$O$19,2)</f>
        <v>#N/A</v>
      </c>
      <c r="E4" s="201" t="s">
        <v>18</v>
      </c>
      <c r="F4" s="312" t="s">
        <v>180</v>
      </c>
      <c r="G4" s="312"/>
      <c r="H4" s="312"/>
      <c r="I4" s="312"/>
      <c r="J4" s="312"/>
      <c r="K4" s="312"/>
      <c r="L4" s="312"/>
      <c r="M4" s="10"/>
      <c r="N4" s="18"/>
      <c r="O4" s="29"/>
      <c r="P4" s="29"/>
      <c r="Q4" s="18"/>
      <c r="R4" s="18"/>
      <c r="S4" s="154"/>
    </row>
    <row r="5" spans="1:20" ht="29.25" customHeight="1" thickTop="1" thickBot="1">
      <c r="A5" s="34" t="s">
        <v>164</v>
      </c>
      <c r="B5" s="18"/>
      <c r="C5" s="152"/>
      <c r="D5" s="120">
        <f>E5</f>
        <v>0</v>
      </c>
      <c r="E5" s="202">
        <f>SUMIF(E12:E47,"&gt;0",E12:E47)</f>
        <v>0</v>
      </c>
      <c r="F5" s="122"/>
      <c r="G5" s="220"/>
      <c r="H5" s="122"/>
      <c r="I5" s="156"/>
      <c r="J5" s="157"/>
      <c r="K5" s="157"/>
      <c r="L5" s="157"/>
      <c r="M5" s="10"/>
      <c r="N5" s="30" t="s">
        <v>12</v>
      </c>
      <c r="O5" s="31"/>
      <c r="P5" s="31"/>
      <c r="Q5" s="30"/>
      <c r="R5" s="30"/>
      <c r="S5" s="154"/>
    </row>
    <row r="6" spans="1:20" ht="14.25" hidden="1">
      <c r="A6" s="34"/>
      <c r="B6" s="42"/>
      <c r="C6" s="152"/>
      <c r="D6" s="43"/>
      <c r="E6" s="203"/>
      <c r="F6" s="38"/>
      <c r="G6" s="219"/>
      <c r="H6" s="38"/>
      <c r="I6" s="27"/>
      <c r="J6" s="10"/>
      <c r="K6" s="10"/>
      <c r="L6" s="10"/>
      <c r="M6" s="10"/>
      <c r="N6" s="16" t="s">
        <v>2</v>
      </c>
      <c r="O6" s="28">
        <v>0.1</v>
      </c>
      <c r="P6" s="28" t="s">
        <v>4</v>
      </c>
      <c r="Q6" s="18" t="s">
        <v>6</v>
      </c>
      <c r="R6" s="18" t="s">
        <v>7</v>
      </c>
      <c r="S6" s="154"/>
    </row>
    <row r="7" spans="1:20" ht="14.25" hidden="1">
      <c r="A7" s="34"/>
      <c r="B7" s="38"/>
      <c r="C7" s="152"/>
      <c r="D7" s="160"/>
      <c r="E7" s="199"/>
      <c r="F7" s="38"/>
      <c r="G7" s="219"/>
      <c r="H7" s="38"/>
      <c r="I7" s="29"/>
      <c r="J7" s="10"/>
      <c r="K7" s="10"/>
      <c r="L7" s="10"/>
      <c r="M7" s="10"/>
      <c r="N7" s="18" t="s">
        <v>0</v>
      </c>
      <c r="O7" s="29">
        <v>0.02</v>
      </c>
      <c r="P7" s="29" t="s">
        <v>0</v>
      </c>
      <c r="Q7" s="18"/>
      <c r="R7" s="18"/>
      <c r="S7" s="154"/>
    </row>
    <row r="8" spans="1:20" ht="14.25" hidden="1">
      <c r="A8" s="34"/>
      <c r="B8" s="18"/>
      <c r="C8" s="152"/>
      <c r="D8" s="153"/>
      <c r="E8" s="199"/>
      <c r="F8" s="38"/>
      <c r="G8" s="219"/>
      <c r="H8" s="38"/>
      <c r="I8" s="29"/>
      <c r="J8" s="10"/>
      <c r="K8" s="10"/>
      <c r="L8" s="10"/>
      <c r="M8" s="10"/>
      <c r="N8" s="16" t="s">
        <v>1</v>
      </c>
      <c r="O8" s="28">
        <v>0.05</v>
      </c>
      <c r="P8" s="28" t="s">
        <v>1</v>
      </c>
      <c r="Q8" s="18"/>
      <c r="R8" s="18"/>
      <c r="S8" s="154"/>
    </row>
    <row r="9" spans="1:20" ht="14.25" hidden="1">
      <c r="A9" s="34"/>
      <c r="B9" s="18"/>
      <c r="C9" s="152"/>
      <c r="D9" s="153"/>
      <c r="E9" s="199"/>
      <c r="F9" s="38"/>
      <c r="G9" s="219"/>
      <c r="H9" s="38"/>
      <c r="I9" s="29"/>
      <c r="J9" s="10"/>
      <c r="K9" s="10"/>
      <c r="L9" s="10"/>
      <c r="M9" s="10"/>
      <c r="N9" s="16" t="s">
        <v>4</v>
      </c>
      <c r="O9" s="28">
        <v>5.0000000000000001E-3</v>
      </c>
      <c r="P9" s="28" t="s">
        <v>2</v>
      </c>
      <c r="Q9" s="18"/>
      <c r="R9" s="18"/>
      <c r="S9" s="154"/>
    </row>
    <row r="10" spans="1:20" ht="33" customHeight="1">
      <c r="A10" s="34" t="s">
        <v>8</v>
      </c>
      <c r="B10" s="18"/>
      <c r="C10" s="23"/>
      <c r="D10" s="153"/>
      <c r="E10" s="204" t="s">
        <v>48</v>
      </c>
      <c r="F10" s="309" t="s">
        <v>21</v>
      </c>
      <c r="G10" s="310"/>
      <c r="H10" s="311"/>
      <c r="I10" s="210" t="s">
        <v>49</v>
      </c>
      <c r="J10" s="103" t="s">
        <v>154</v>
      </c>
      <c r="K10" s="161"/>
      <c r="L10" s="161"/>
      <c r="M10" s="162"/>
      <c r="N10" s="16"/>
      <c r="O10" s="28"/>
      <c r="P10" s="28"/>
      <c r="Q10" s="18"/>
      <c r="R10" s="18"/>
      <c r="S10" s="154"/>
    </row>
    <row r="11" spans="1:20" ht="49.5" customHeight="1">
      <c r="A11" s="34" t="s">
        <v>215</v>
      </c>
      <c r="B11" s="75" t="s">
        <v>243</v>
      </c>
      <c r="C11" s="46" t="s">
        <v>10</v>
      </c>
      <c r="D11" s="53" t="s">
        <v>181</v>
      </c>
      <c r="E11" s="205" t="s">
        <v>13</v>
      </c>
      <c r="F11" s="76" t="s">
        <v>20</v>
      </c>
      <c r="G11" s="222"/>
      <c r="H11" s="76" t="s">
        <v>19</v>
      </c>
      <c r="I11" s="211"/>
      <c r="J11" s="53" t="s">
        <v>4</v>
      </c>
      <c r="K11" s="53" t="s">
        <v>0</v>
      </c>
      <c r="L11" s="53" t="s">
        <v>1</v>
      </c>
      <c r="M11" s="53" t="s">
        <v>2</v>
      </c>
      <c r="N11" s="18"/>
      <c r="O11" s="29"/>
      <c r="P11" s="29"/>
      <c r="Q11" s="18"/>
      <c r="R11" s="18"/>
      <c r="S11" s="110" t="s">
        <v>165</v>
      </c>
      <c r="T11" s="18"/>
    </row>
    <row r="12" spans="1:20" ht="49.5" customHeight="1">
      <c r="A12" s="34" t="s">
        <v>174</v>
      </c>
      <c r="B12" s="102" t="s">
        <v>152</v>
      </c>
      <c r="C12" s="116" t="s">
        <v>90</v>
      </c>
      <c r="D12" s="217" t="e">
        <f t="shared" ref="D12:D34" si="0">VLOOKUP(E12,$N$14:$O$19,2)</f>
        <v>#DIV/0!</v>
      </c>
      <c r="E12" s="206" t="e">
        <f t="shared" ref="E12:E19" si="1">G12*I12</f>
        <v>#DIV/0!</v>
      </c>
      <c r="F12" s="91"/>
      <c r="G12" s="223" t="e">
        <f>F12/$B$4</f>
        <v>#DIV/0!</v>
      </c>
      <c r="H12" s="91"/>
      <c r="I12" s="212" t="e">
        <f>VLOOKUP(H12,$N$6:$O$10,2)</f>
        <v>#N/A</v>
      </c>
      <c r="J12" s="52" t="s">
        <v>207</v>
      </c>
      <c r="K12" s="52" t="s">
        <v>204</v>
      </c>
      <c r="L12" s="52" t="s">
        <v>205</v>
      </c>
      <c r="M12" s="52" t="s">
        <v>206</v>
      </c>
      <c r="N12" s="18"/>
      <c r="O12" s="29"/>
      <c r="P12" s="29"/>
      <c r="Q12" s="18"/>
      <c r="R12" s="18"/>
      <c r="S12" s="111"/>
      <c r="T12" s="18"/>
    </row>
    <row r="13" spans="1:20" ht="49.5" customHeight="1">
      <c r="A13" s="34" t="s">
        <v>175</v>
      </c>
      <c r="B13" s="94"/>
      <c r="C13" s="116" t="s">
        <v>25</v>
      </c>
      <c r="D13" s="217" t="e">
        <f t="shared" si="0"/>
        <v>#DIV/0!</v>
      </c>
      <c r="E13" s="206" t="e">
        <f t="shared" si="1"/>
        <v>#DIV/0!</v>
      </c>
      <c r="F13" s="91"/>
      <c r="G13" s="223" t="e">
        <f t="shared" ref="G13:G34" si="2">F13/$B$4</f>
        <v>#DIV/0!</v>
      </c>
      <c r="H13" s="91"/>
      <c r="I13" s="213" t="e">
        <f>VLOOKUP(H13,$N$6:$O$9,2)</f>
        <v>#N/A</v>
      </c>
      <c r="J13" s="107" t="s">
        <v>75</v>
      </c>
      <c r="K13" s="52" t="s">
        <v>62</v>
      </c>
      <c r="L13" s="52" t="s">
        <v>63</v>
      </c>
      <c r="M13" s="52" t="s">
        <v>76</v>
      </c>
      <c r="N13" s="16" t="s">
        <v>17</v>
      </c>
      <c r="O13" s="28"/>
      <c r="P13" s="28"/>
      <c r="Q13" s="18"/>
      <c r="R13" s="18"/>
      <c r="S13" s="111"/>
      <c r="T13" s="18"/>
    </row>
    <row r="14" spans="1:20" ht="49.5" customHeight="1">
      <c r="A14" s="34" t="s">
        <v>182</v>
      </c>
      <c r="B14" s="94"/>
      <c r="C14" s="116" t="s">
        <v>26</v>
      </c>
      <c r="D14" s="217" t="e">
        <f t="shared" si="0"/>
        <v>#DIV/0!</v>
      </c>
      <c r="E14" s="206" t="e">
        <f t="shared" si="1"/>
        <v>#DIV/0!</v>
      </c>
      <c r="F14" s="91"/>
      <c r="G14" s="223" t="e">
        <f t="shared" si="2"/>
        <v>#DIV/0!</v>
      </c>
      <c r="H14" s="91"/>
      <c r="I14" s="212" t="e">
        <f>VLOOKUP(H14,$N$6:$O$10,2)</f>
        <v>#N/A</v>
      </c>
      <c r="J14" s="52" t="s">
        <v>65</v>
      </c>
      <c r="K14" s="105" t="s">
        <v>77</v>
      </c>
      <c r="L14" s="52" t="s">
        <v>78</v>
      </c>
      <c r="M14" s="52" t="s">
        <v>79</v>
      </c>
      <c r="N14" s="18">
        <v>9.9999999999999995E-7</v>
      </c>
      <c r="O14" s="16" t="s">
        <v>4</v>
      </c>
      <c r="P14" s="29"/>
      <c r="Q14" s="18"/>
      <c r="R14" s="18"/>
      <c r="S14" s="111"/>
    </row>
    <row r="15" spans="1:20" ht="49.5" customHeight="1">
      <c r="A15" s="34" t="s">
        <v>177</v>
      </c>
      <c r="B15" s="94"/>
      <c r="C15" s="116" t="s">
        <v>22</v>
      </c>
      <c r="D15" s="217" t="e">
        <f t="shared" si="0"/>
        <v>#DIV/0!</v>
      </c>
      <c r="E15" s="206" t="e">
        <f t="shared" si="1"/>
        <v>#DIV/0!</v>
      </c>
      <c r="F15" s="91"/>
      <c r="G15" s="223" t="e">
        <f t="shared" si="2"/>
        <v>#DIV/0!</v>
      </c>
      <c r="H15" s="91"/>
      <c r="I15" s="214" t="e">
        <f>VLOOKUP(H15,$N$6:$O$10,2)</f>
        <v>#N/A</v>
      </c>
      <c r="J15" s="128" t="s">
        <v>68</v>
      </c>
      <c r="K15" s="127" t="s">
        <v>69</v>
      </c>
      <c r="L15" s="127" t="s">
        <v>70</v>
      </c>
      <c r="M15" s="127" t="s">
        <v>80</v>
      </c>
      <c r="N15" s="18">
        <v>6.0000000000000001E-3</v>
      </c>
      <c r="O15" s="16" t="s">
        <v>0</v>
      </c>
      <c r="P15" s="29"/>
      <c r="Q15" s="18"/>
      <c r="R15" s="18"/>
      <c r="S15" s="111"/>
    </row>
    <row r="16" spans="1:20" ht="49.5" customHeight="1">
      <c r="A16" s="34" t="s">
        <v>176</v>
      </c>
      <c r="B16" s="94"/>
      <c r="C16" s="116" t="s">
        <v>23</v>
      </c>
      <c r="D16" s="217" t="e">
        <f t="shared" si="0"/>
        <v>#DIV/0!</v>
      </c>
      <c r="E16" s="206" t="e">
        <f t="shared" si="1"/>
        <v>#DIV/0!</v>
      </c>
      <c r="F16" s="91"/>
      <c r="G16" s="223" t="e">
        <f t="shared" si="2"/>
        <v>#DIV/0!</v>
      </c>
      <c r="H16" s="91"/>
      <c r="I16" s="212" t="e">
        <f>VLOOKUP(H16,$N$6:$O$9,2)</f>
        <v>#N/A</v>
      </c>
      <c r="J16" s="127" t="s">
        <v>81</v>
      </c>
      <c r="K16" s="127" t="s">
        <v>73</v>
      </c>
      <c r="L16" s="127" t="s">
        <v>74</v>
      </c>
      <c r="M16" s="127" t="s">
        <v>82</v>
      </c>
      <c r="N16" s="18"/>
      <c r="O16" s="16"/>
      <c r="P16" s="29"/>
      <c r="Q16" s="18"/>
      <c r="R16" s="18"/>
      <c r="S16" s="111"/>
    </row>
    <row r="17" spans="1:21" ht="49.5" customHeight="1">
      <c r="A17" s="34"/>
      <c r="B17" s="94"/>
      <c r="C17" s="95" t="s">
        <v>57</v>
      </c>
      <c r="D17" s="217" t="e">
        <f t="shared" si="0"/>
        <v>#DIV/0!</v>
      </c>
      <c r="E17" s="206" t="e">
        <f t="shared" si="1"/>
        <v>#DIV/0!</v>
      </c>
      <c r="F17" s="91"/>
      <c r="G17" s="223" t="e">
        <f t="shared" si="2"/>
        <v>#DIV/0!</v>
      </c>
      <c r="H17" s="91"/>
      <c r="I17" s="212" t="e">
        <f>VLOOKUP(H17,$N$6:$O$9,2)</f>
        <v>#N/A</v>
      </c>
      <c r="J17" s="127" t="s">
        <v>24</v>
      </c>
      <c r="K17" s="127"/>
      <c r="L17" s="127"/>
      <c r="M17" s="127"/>
      <c r="N17" s="18">
        <v>0.02</v>
      </c>
      <c r="O17" s="16" t="s">
        <v>1</v>
      </c>
      <c r="P17" s="29"/>
      <c r="Q17" s="18"/>
      <c r="R17" s="18"/>
      <c r="S17" s="111"/>
    </row>
    <row r="18" spans="1:21" ht="49.5" customHeight="1">
      <c r="A18" s="152"/>
      <c r="B18" s="168"/>
      <c r="C18" s="95" t="s">
        <v>87</v>
      </c>
      <c r="D18" s="217" t="e">
        <f t="shared" si="0"/>
        <v>#DIV/0!</v>
      </c>
      <c r="E18" s="206" t="e">
        <f t="shared" si="1"/>
        <v>#DIV/0!</v>
      </c>
      <c r="F18" s="91"/>
      <c r="G18" s="223" t="e">
        <f t="shared" si="2"/>
        <v>#DIV/0!</v>
      </c>
      <c r="H18" s="91"/>
      <c r="I18" s="212" t="e">
        <f>VLOOKUP(H18,$N$6:$O$10,2)</f>
        <v>#N/A</v>
      </c>
      <c r="J18" s="127" t="s">
        <v>24</v>
      </c>
      <c r="K18" s="127"/>
      <c r="L18" s="127"/>
      <c r="M18" s="127"/>
      <c r="N18" s="18"/>
      <c r="O18" s="29"/>
      <c r="P18" s="29"/>
      <c r="Q18" s="18"/>
      <c r="R18" s="18"/>
      <c r="S18" s="111"/>
    </row>
    <row r="19" spans="1:21" ht="49.5" customHeight="1">
      <c r="A19" s="84"/>
      <c r="B19" s="169"/>
      <c r="C19" s="95" t="s">
        <v>59</v>
      </c>
      <c r="D19" s="217" t="e">
        <f t="shared" si="0"/>
        <v>#DIV/0!</v>
      </c>
      <c r="E19" s="206" t="e">
        <f t="shared" si="1"/>
        <v>#DIV/0!</v>
      </c>
      <c r="F19" s="91"/>
      <c r="G19" s="223" t="e">
        <f t="shared" si="2"/>
        <v>#DIV/0!</v>
      </c>
      <c r="H19" s="91"/>
      <c r="I19" s="212" t="e">
        <f>VLOOKUP(H19,$N$6:$O$10,2)</f>
        <v>#N/A</v>
      </c>
      <c r="J19" s="127" t="s">
        <v>24</v>
      </c>
      <c r="K19" s="127"/>
      <c r="L19" s="127"/>
      <c r="M19" s="127"/>
      <c r="N19" s="18">
        <v>0.05</v>
      </c>
      <c r="O19" s="16" t="s">
        <v>2</v>
      </c>
      <c r="P19" s="29"/>
      <c r="Q19" s="18"/>
      <c r="R19" s="18"/>
      <c r="S19" s="111"/>
    </row>
    <row r="20" spans="1:21" ht="49.5" customHeight="1">
      <c r="A20" s="152"/>
      <c r="B20" s="71" t="s">
        <v>151</v>
      </c>
      <c r="C20" s="117" t="s">
        <v>90</v>
      </c>
      <c r="D20" s="218" t="e">
        <f t="shared" si="0"/>
        <v>#DIV/0!</v>
      </c>
      <c r="E20" s="207" t="e">
        <f>G20*I20</f>
        <v>#DIV/0!</v>
      </c>
      <c r="F20" s="91"/>
      <c r="G20" s="223" t="e">
        <f t="shared" si="2"/>
        <v>#DIV/0!</v>
      </c>
      <c r="H20" s="91"/>
      <c r="I20" s="215" t="e">
        <f>VLOOKUP(H20,$N$6:$O$10,2)</f>
        <v>#N/A</v>
      </c>
      <c r="J20" s="129" t="s">
        <v>155</v>
      </c>
      <c r="K20" s="129" t="s">
        <v>204</v>
      </c>
      <c r="L20" s="129" t="s">
        <v>205</v>
      </c>
      <c r="M20" s="129" t="s">
        <v>206</v>
      </c>
      <c r="N20" s="18"/>
      <c r="O20" s="29"/>
      <c r="P20" s="29"/>
      <c r="Q20" s="18"/>
      <c r="R20" s="18"/>
      <c r="S20" s="111"/>
      <c r="U20" s="26"/>
    </row>
    <row r="21" spans="1:21" ht="49.5" customHeight="1">
      <c r="A21" s="152"/>
      <c r="B21" s="172"/>
      <c r="C21" s="117" t="s">
        <v>11</v>
      </c>
      <c r="D21" s="218" t="e">
        <f t="shared" si="0"/>
        <v>#DIV/0!</v>
      </c>
      <c r="E21" s="207" t="e">
        <f>G21*I21</f>
        <v>#DIV/0!</v>
      </c>
      <c r="F21" s="91"/>
      <c r="G21" s="223" t="e">
        <f t="shared" si="2"/>
        <v>#DIV/0!</v>
      </c>
      <c r="H21" s="91"/>
      <c r="I21" s="215" t="e">
        <f>VLOOKUP(H21,$N$6:$O$9,2)</f>
        <v>#N/A</v>
      </c>
      <c r="J21" s="129" t="s">
        <v>60</v>
      </c>
      <c r="K21" s="129" t="s">
        <v>61</v>
      </c>
      <c r="L21" s="129" t="s">
        <v>62</v>
      </c>
      <c r="M21" s="129" t="s">
        <v>63</v>
      </c>
      <c r="N21" s="18"/>
      <c r="O21" s="29"/>
      <c r="P21" s="29"/>
      <c r="Q21" s="18"/>
      <c r="R21" s="18"/>
      <c r="S21" s="111"/>
    </row>
    <row r="22" spans="1:21" ht="49.5" customHeight="1">
      <c r="A22" s="152"/>
      <c r="B22" s="92"/>
      <c r="C22" s="117" t="s">
        <v>55</v>
      </c>
      <c r="D22" s="218" t="e">
        <f t="shared" si="0"/>
        <v>#DIV/0!</v>
      </c>
      <c r="E22" s="207" t="e">
        <f>G22*I22</f>
        <v>#DIV/0!</v>
      </c>
      <c r="F22" s="91"/>
      <c r="G22" s="223" t="e">
        <f t="shared" si="2"/>
        <v>#DIV/0!</v>
      </c>
      <c r="H22" s="91"/>
      <c r="I22" s="215" t="e">
        <f>VLOOKUP(H22,$N$6:$O$10,2)</f>
        <v>#N/A</v>
      </c>
      <c r="J22" s="129" t="s">
        <v>64</v>
      </c>
      <c r="K22" s="129" t="s">
        <v>65</v>
      </c>
      <c r="L22" s="129" t="s">
        <v>66</v>
      </c>
      <c r="M22" s="129" t="s">
        <v>99</v>
      </c>
      <c r="N22" s="18"/>
      <c r="O22" s="29"/>
      <c r="P22" s="29"/>
      <c r="Q22" s="18"/>
      <c r="R22" s="18"/>
      <c r="S22" s="111"/>
    </row>
    <row r="23" spans="1:21" ht="49.5" customHeight="1">
      <c r="A23" s="152"/>
      <c r="B23" s="72"/>
      <c r="C23" s="117" t="s">
        <v>56</v>
      </c>
      <c r="D23" s="218" t="e">
        <f t="shared" si="0"/>
        <v>#DIV/0!</v>
      </c>
      <c r="E23" s="207" t="e">
        <f t="shared" ref="E23:E47" si="3">G23*I23</f>
        <v>#DIV/0!</v>
      </c>
      <c r="F23" s="91"/>
      <c r="G23" s="223" t="e">
        <f t="shared" si="2"/>
        <v>#DIV/0!</v>
      </c>
      <c r="H23" s="91"/>
      <c r="I23" s="215" t="e">
        <f>VLOOKUP(H23,$N$6:$O$10,2)</f>
        <v>#N/A</v>
      </c>
      <c r="J23" s="129" t="s">
        <v>67</v>
      </c>
      <c r="K23" s="129" t="s">
        <v>68</v>
      </c>
      <c r="L23" s="129" t="s">
        <v>69</v>
      </c>
      <c r="M23" s="129" t="s">
        <v>70</v>
      </c>
      <c r="N23" s="18"/>
      <c r="O23" s="29"/>
      <c r="P23" s="29"/>
      <c r="Q23" s="18"/>
      <c r="R23" s="18"/>
      <c r="S23" s="111"/>
    </row>
    <row r="24" spans="1:21" ht="49.5" customHeight="1">
      <c r="A24" s="152"/>
      <c r="B24" s="72"/>
      <c r="C24" s="117" t="s">
        <v>23</v>
      </c>
      <c r="D24" s="218" t="e">
        <f t="shared" si="0"/>
        <v>#DIV/0!</v>
      </c>
      <c r="E24" s="207" t="e">
        <f t="shared" si="3"/>
        <v>#DIV/0!</v>
      </c>
      <c r="F24" s="91"/>
      <c r="G24" s="223" t="e">
        <f t="shared" si="2"/>
        <v>#DIV/0!</v>
      </c>
      <c r="H24" s="91"/>
      <c r="I24" s="215" t="e">
        <f>VLOOKUP(H24,$N$6:$O$9,2)</f>
        <v>#N/A</v>
      </c>
      <c r="J24" s="129" t="s">
        <v>71</v>
      </c>
      <c r="K24" s="129" t="s">
        <v>72</v>
      </c>
      <c r="L24" s="129" t="s">
        <v>73</v>
      </c>
      <c r="M24" s="129" t="s">
        <v>74</v>
      </c>
      <c r="N24" s="18"/>
      <c r="O24" s="29"/>
      <c r="P24" s="29"/>
      <c r="Q24" s="18"/>
      <c r="R24" s="18"/>
      <c r="S24" s="111"/>
    </row>
    <row r="25" spans="1:21" ht="49.5" customHeight="1">
      <c r="A25" s="152"/>
      <c r="B25" s="72"/>
      <c r="C25" s="89" t="s">
        <v>57</v>
      </c>
      <c r="D25" s="218" t="e">
        <f t="shared" si="0"/>
        <v>#DIV/0!</v>
      </c>
      <c r="E25" s="207" t="e">
        <f t="shared" si="3"/>
        <v>#DIV/0!</v>
      </c>
      <c r="F25" s="91"/>
      <c r="G25" s="223" t="e">
        <f t="shared" si="2"/>
        <v>#DIV/0!</v>
      </c>
      <c r="H25" s="91"/>
      <c r="I25" s="215" t="e">
        <f>VLOOKUP(H25,$N$6:$O$9,2)</f>
        <v>#N/A</v>
      </c>
      <c r="J25" s="129" t="s">
        <v>24</v>
      </c>
      <c r="K25" s="129"/>
      <c r="L25" s="129"/>
      <c r="M25" s="129"/>
      <c r="N25" s="18"/>
      <c r="O25" s="29"/>
      <c r="P25" s="29"/>
      <c r="Q25" s="18"/>
      <c r="R25" s="18"/>
      <c r="S25" s="111"/>
    </row>
    <row r="26" spans="1:21" ht="49.5" customHeight="1">
      <c r="A26" s="152"/>
      <c r="B26" s="72"/>
      <c r="C26" s="89" t="s">
        <v>58</v>
      </c>
      <c r="D26" s="218" t="e">
        <f t="shared" si="0"/>
        <v>#DIV/0!</v>
      </c>
      <c r="E26" s="207" t="e">
        <f t="shared" si="3"/>
        <v>#DIV/0!</v>
      </c>
      <c r="F26" s="91"/>
      <c r="G26" s="223" t="e">
        <f t="shared" si="2"/>
        <v>#DIV/0!</v>
      </c>
      <c r="H26" s="91"/>
      <c r="I26" s="215" t="e">
        <f>VLOOKUP(H26,$N$6:$O$10,2)</f>
        <v>#N/A</v>
      </c>
      <c r="J26" s="129" t="s">
        <v>24</v>
      </c>
      <c r="K26" s="129"/>
      <c r="L26" s="129"/>
      <c r="M26" s="129"/>
      <c r="N26" s="18"/>
      <c r="O26" s="29"/>
      <c r="P26" s="29"/>
      <c r="Q26" s="18"/>
      <c r="R26" s="18"/>
      <c r="S26" s="111"/>
    </row>
    <row r="27" spans="1:21" ht="49.5" customHeight="1">
      <c r="A27" s="84"/>
      <c r="B27" s="93"/>
      <c r="C27" s="89" t="s">
        <v>59</v>
      </c>
      <c r="D27" s="218" t="e">
        <f t="shared" si="0"/>
        <v>#DIV/0!</v>
      </c>
      <c r="E27" s="207" t="e">
        <f t="shared" si="3"/>
        <v>#DIV/0!</v>
      </c>
      <c r="F27" s="91"/>
      <c r="G27" s="223" t="e">
        <f t="shared" si="2"/>
        <v>#DIV/0!</v>
      </c>
      <c r="H27" s="91"/>
      <c r="I27" s="215" t="e">
        <f>VLOOKUP(H27,$N$6:$O$10,2)</f>
        <v>#N/A</v>
      </c>
      <c r="J27" s="129" t="s">
        <v>24</v>
      </c>
      <c r="K27" s="129"/>
      <c r="L27" s="129"/>
      <c r="M27" s="129"/>
      <c r="N27" s="18"/>
      <c r="O27" s="29"/>
      <c r="P27" s="29"/>
      <c r="Q27" s="18"/>
      <c r="R27" s="18"/>
      <c r="S27" s="111"/>
    </row>
    <row r="28" spans="1:21" ht="49.5" customHeight="1">
      <c r="A28" s="152"/>
      <c r="B28" s="68" t="s">
        <v>153</v>
      </c>
      <c r="C28" s="116" t="s">
        <v>25</v>
      </c>
      <c r="D28" s="217" t="e">
        <f t="shared" si="0"/>
        <v>#DIV/0!</v>
      </c>
      <c r="E28" s="208" t="e">
        <f t="shared" ref="E28:E34" si="4">G28*I28</f>
        <v>#DIV/0!</v>
      </c>
      <c r="F28" s="91"/>
      <c r="G28" s="223" t="e">
        <f t="shared" si="2"/>
        <v>#DIV/0!</v>
      </c>
      <c r="H28" s="91"/>
      <c r="I28" s="216" t="e">
        <f>VLOOKUP(H28,$N$6:$O$9,2)</f>
        <v>#N/A</v>
      </c>
      <c r="J28" s="127" t="s">
        <v>3</v>
      </c>
      <c r="K28" s="127" t="s">
        <v>83</v>
      </c>
      <c r="L28" s="127" t="s">
        <v>84</v>
      </c>
      <c r="M28" s="127" t="s">
        <v>62</v>
      </c>
      <c r="N28" s="18"/>
      <c r="O28" s="29"/>
      <c r="P28" s="29"/>
      <c r="Q28" s="18"/>
      <c r="R28" s="18"/>
      <c r="S28" s="111"/>
    </row>
    <row r="29" spans="1:21" ht="49.5" customHeight="1">
      <c r="A29" s="152"/>
      <c r="B29" s="70"/>
      <c r="C29" s="118" t="s">
        <v>26</v>
      </c>
      <c r="D29" s="217" t="e">
        <f t="shared" si="0"/>
        <v>#DIV/0!</v>
      </c>
      <c r="E29" s="207" t="e">
        <f t="shared" si="4"/>
        <v>#DIV/0!</v>
      </c>
      <c r="F29" s="91"/>
      <c r="G29" s="223" t="e">
        <f t="shared" si="2"/>
        <v>#DIV/0!</v>
      </c>
      <c r="H29" s="91"/>
      <c r="I29" s="215" t="e">
        <f>VLOOKUP(H29,$N$6:$O$10,2)</f>
        <v>#N/A</v>
      </c>
      <c r="J29" s="130" t="s">
        <v>64</v>
      </c>
      <c r="K29" s="130" t="s">
        <v>96</v>
      </c>
      <c r="L29" s="130" t="s">
        <v>97</v>
      </c>
      <c r="M29" s="130" t="s">
        <v>98</v>
      </c>
      <c r="N29" s="18"/>
      <c r="O29" s="29"/>
      <c r="P29" s="29"/>
      <c r="Q29" s="18"/>
      <c r="R29" s="18"/>
      <c r="S29" s="111"/>
    </row>
    <row r="30" spans="1:21" ht="49.5" customHeight="1">
      <c r="A30" s="152"/>
      <c r="B30" s="175"/>
      <c r="C30" s="118" t="s">
        <v>22</v>
      </c>
      <c r="D30" s="217" t="e">
        <f t="shared" si="0"/>
        <v>#DIV/0!</v>
      </c>
      <c r="E30" s="207" t="e">
        <f t="shared" si="4"/>
        <v>#DIV/0!</v>
      </c>
      <c r="F30" s="91"/>
      <c r="G30" s="223" t="e">
        <f t="shared" si="2"/>
        <v>#DIV/0!</v>
      </c>
      <c r="H30" s="91"/>
      <c r="I30" s="215" t="e">
        <f>VLOOKUP(H30,$N$6:$O$10,2)</f>
        <v>#N/A</v>
      </c>
      <c r="J30" s="130" t="s">
        <v>3</v>
      </c>
      <c r="K30" s="130" t="s">
        <v>67</v>
      </c>
      <c r="L30" s="130" t="s">
        <v>68</v>
      </c>
      <c r="M30" s="130" t="s">
        <v>85</v>
      </c>
      <c r="N30" s="18"/>
      <c r="O30" s="29"/>
      <c r="P30" s="29"/>
      <c r="Q30" s="18"/>
      <c r="R30" s="18"/>
      <c r="S30" s="111"/>
    </row>
    <row r="31" spans="1:21" ht="49.5" customHeight="1">
      <c r="A31" s="152"/>
      <c r="B31" s="175"/>
      <c r="C31" s="118" t="s">
        <v>23</v>
      </c>
      <c r="D31" s="217" t="e">
        <f t="shared" si="0"/>
        <v>#DIV/0!</v>
      </c>
      <c r="E31" s="207" t="e">
        <f t="shared" si="4"/>
        <v>#DIV/0!</v>
      </c>
      <c r="F31" s="91"/>
      <c r="G31" s="223" t="e">
        <f>F31/$B$4</f>
        <v>#DIV/0!</v>
      </c>
      <c r="H31" s="91"/>
      <c r="I31" s="215" t="e">
        <f>VLOOKUP(H31,$N$6:$O$9,2)</f>
        <v>#N/A</v>
      </c>
      <c r="J31" s="130" t="s">
        <v>3</v>
      </c>
      <c r="K31" s="130" t="s">
        <v>71</v>
      </c>
      <c r="L31" s="130" t="s">
        <v>72</v>
      </c>
      <c r="M31" s="130" t="s">
        <v>86</v>
      </c>
      <c r="N31" s="18"/>
      <c r="O31" s="29"/>
      <c r="P31" s="29"/>
      <c r="Q31" s="18"/>
      <c r="R31" s="18"/>
      <c r="S31" s="111"/>
    </row>
    <row r="32" spans="1:21" ht="49.5" customHeight="1">
      <c r="A32" s="152"/>
      <c r="B32" s="175"/>
      <c r="C32" s="88" t="s">
        <v>57</v>
      </c>
      <c r="D32" s="217" t="e">
        <f t="shared" si="0"/>
        <v>#DIV/0!</v>
      </c>
      <c r="E32" s="207" t="e">
        <f t="shared" si="4"/>
        <v>#DIV/0!</v>
      </c>
      <c r="F32" s="91"/>
      <c r="G32" s="223" t="e">
        <f t="shared" si="2"/>
        <v>#DIV/0!</v>
      </c>
      <c r="H32" s="91"/>
      <c r="I32" s="215" t="e">
        <f>VLOOKUP(H32,$N$6:$O$9,2)</f>
        <v>#N/A</v>
      </c>
      <c r="J32" s="130" t="s">
        <v>24</v>
      </c>
      <c r="K32" s="130"/>
      <c r="L32" s="130"/>
      <c r="M32" s="130"/>
      <c r="N32" s="18"/>
      <c r="O32" s="29"/>
      <c r="P32" s="29"/>
      <c r="Q32" s="18"/>
      <c r="R32" s="18"/>
      <c r="S32" s="111"/>
    </row>
    <row r="33" spans="1:21" ht="49.5" customHeight="1">
      <c r="A33" s="152"/>
      <c r="B33" s="175"/>
      <c r="C33" s="88" t="s">
        <v>58</v>
      </c>
      <c r="D33" s="217" t="e">
        <f t="shared" si="0"/>
        <v>#DIV/0!</v>
      </c>
      <c r="E33" s="207" t="e">
        <f t="shared" si="4"/>
        <v>#DIV/0!</v>
      </c>
      <c r="F33" s="91"/>
      <c r="G33" s="223" t="e">
        <f t="shared" si="2"/>
        <v>#DIV/0!</v>
      </c>
      <c r="H33" s="91"/>
      <c r="I33" s="215" t="e">
        <f>VLOOKUP(H33,$N$6:$O$10,2)</f>
        <v>#N/A</v>
      </c>
      <c r="J33" s="130" t="s">
        <v>24</v>
      </c>
      <c r="K33" s="130"/>
      <c r="L33" s="130"/>
      <c r="M33" s="130"/>
      <c r="N33" s="18"/>
      <c r="O33" s="29"/>
      <c r="P33" s="29"/>
      <c r="Q33" s="18"/>
      <c r="R33" s="18"/>
      <c r="S33" s="111"/>
    </row>
    <row r="34" spans="1:21" ht="49.5" customHeight="1">
      <c r="A34" s="84"/>
      <c r="B34" s="176"/>
      <c r="C34" s="88" t="s">
        <v>59</v>
      </c>
      <c r="D34" s="217" t="e">
        <f t="shared" si="0"/>
        <v>#DIV/0!</v>
      </c>
      <c r="E34" s="207" t="e">
        <f t="shared" si="4"/>
        <v>#DIV/0!</v>
      </c>
      <c r="F34" s="91"/>
      <c r="G34" s="223" t="e">
        <f t="shared" si="2"/>
        <v>#DIV/0!</v>
      </c>
      <c r="H34" s="91"/>
      <c r="I34" s="215" t="e">
        <f>VLOOKUP(H34,$N$6:$O$10,2)</f>
        <v>#N/A</v>
      </c>
      <c r="J34" s="130" t="s">
        <v>24</v>
      </c>
      <c r="K34" s="130"/>
      <c r="L34" s="130"/>
      <c r="M34" s="130"/>
      <c r="N34" s="18"/>
      <c r="O34" s="29"/>
      <c r="P34" s="29"/>
      <c r="Q34" s="18"/>
      <c r="R34" s="18"/>
      <c r="S34" s="111"/>
    </row>
    <row r="35" spans="1:21" s="2" customFormat="1">
      <c r="A35" s="152"/>
      <c r="B35" s="18"/>
      <c r="C35" s="47"/>
      <c r="D35" s="56"/>
      <c r="E35" s="207" t="e">
        <f>G35*I35</f>
        <v>#N/A</v>
      </c>
      <c r="F35" s="177"/>
      <c r="G35" s="224"/>
      <c r="H35" s="177"/>
      <c r="I35" s="215" t="e">
        <f>VLOOKUP(H35,$N$6:$O$10,2)</f>
        <v>#N/A</v>
      </c>
      <c r="J35" s="50"/>
      <c r="K35" s="50"/>
      <c r="L35" s="50"/>
      <c r="M35" s="50"/>
      <c r="N35" s="18"/>
      <c r="O35" s="29"/>
      <c r="P35" s="29"/>
      <c r="Q35" s="18"/>
      <c r="R35" s="18"/>
      <c r="S35" s="104"/>
      <c r="T35" s="1"/>
      <c r="U35" s="1"/>
    </row>
    <row r="36" spans="1:21" s="2" customFormat="1">
      <c r="A36" s="152"/>
      <c r="B36" s="18"/>
      <c r="C36" s="47"/>
      <c r="D36" s="56"/>
      <c r="E36" s="207" t="e">
        <f t="shared" si="3"/>
        <v>#N/A</v>
      </c>
      <c r="F36" s="177"/>
      <c r="G36" s="224"/>
      <c r="H36" s="177"/>
      <c r="I36" s="215" t="e">
        <f t="shared" ref="I36:I47" si="5">VLOOKUP(H36,$N$6:$O$10,2)</f>
        <v>#N/A</v>
      </c>
      <c r="J36" s="50"/>
      <c r="K36" s="50"/>
      <c r="L36" s="50"/>
      <c r="M36" s="50"/>
      <c r="N36" s="18"/>
      <c r="O36" s="29"/>
      <c r="P36" s="29"/>
      <c r="Q36" s="18"/>
      <c r="R36" s="18"/>
      <c r="S36" s="104"/>
      <c r="T36" s="1"/>
      <c r="U36" s="1"/>
    </row>
    <row r="37" spans="1:21" s="2" customFormat="1">
      <c r="A37" s="152"/>
      <c r="B37" s="18"/>
      <c r="C37" s="47"/>
      <c r="D37" s="56"/>
      <c r="E37" s="207" t="e">
        <f t="shared" si="3"/>
        <v>#N/A</v>
      </c>
      <c r="F37" s="177"/>
      <c r="G37" s="224"/>
      <c r="H37" s="177"/>
      <c r="I37" s="215" t="e">
        <f t="shared" si="5"/>
        <v>#N/A</v>
      </c>
      <c r="J37" s="50"/>
      <c r="K37" s="50"/>
      <c r="L37" s="50"/>
      <c r="M37" s="50"/>
      <c r="N37" s="18"/>
      <c r="O37" s="29"/>
      <c r="P37" s="29"/>
      <c r="Q37" s="18"/>
      <c r="R37" s="18"/>
      <c r="S37" s="104"/>
      <c r="T37" s="1"/>
      <c r="U37" s="1"/>
    </row>
    <row r="38" spans="1:21" s="2" customFormat="1">
      <c r="A38" s="152"/>
      <c r="B38" s="18"/>
      <c r="C38" s="47"/>
      <c r="D38" s="56"/>
      <c r="E38" s="207" t="e">
        <f t="shared" si="3"/>
        <v>#N/A</v>
      </c>
      <c r="F38" s="177"/>
      <c r="G38" s="224"/>
      <c r="H38" s="177"/>
      <c r="I38" s="215" t="e">
        <f t="shared" si="5"/>
        <v>#N/A</v>
      </c>
      <c r="J38" s="50"/>
      <c r="K38" s="50"/>
      <c r="L38" s="50"/>
      <c r="M38" s="50"/>
      <c r="N38" s="18"/>
      <c r="O38" s="29"/>
      <c r="P38" s="29"/>
      <c r="Q38" s="18"/>
      <c r="R38" s="18"/>
      <c r="S38" s="104"/>
      <c r="T38" s="1"/>
      <c r="U38" s="1"/>
    </row>
    <row r="39" spans="1:21" s="2" customFormat="1">
      <c r="A39" s="152"/>
      <c r="B39" s="18"/>
      <c r="C39" s="47"/>
      <c r="D39" s="56"/>
      <c r="E39" s="207" t="e">
        <f t="shared" si="3"/>
        <v>#N/A</v>
      </c>
      <c r="F39" s="177"/>
      <c r="G39" s="224"/>
      <c r="H39" s="177"/>
      <c r="I39" s="215" t="e">
        <f t="shared" si="5"/>
        <v>#N/A</v>
      </c>
      <c r="J39" s="50"/>
      <c r="K39" s="50"/>
      <c r="L39" s="50"/>
      <c r="M39" s="50"/>
      <c r="N39" s="18"/>
      <c r="O39" s="29"/>
      <c r="P39" s="29"/>
      <c r="Q39" s="18"/>
      <c r="R39" s="18"/>
      <c r="S39" s="104"/>
      <c r="T39" s="1"/>
      <c r="U39" s="1"/>
    </row>
    <row r="40" spans="1:21" s="2" customFormat="1">
      <c r="A40" s="152"/>
      <c r="B40" s="18"/>
      <c r="C40" s="47"/>
      <c r="D40" s="56"/>
      <c r="E40" s="207" t="e">
        <f t="shared" si="3"/>
        <v>#N/A</v>
      </c>
      <c r="F40" s="177"/>
      <c r="G40" s="224"/>
      <c r="H40" s="177"/>
      <c r="I40" s="215" t="e">
        <f t="shared" si="5"/>
        <v>#N/A</v>
      </c>
      <c r="J40" s="50"/>
      <c r="K40" s="50"/>
      <c r="L40" s="50"/>
      <c r="M40" s="50"/>
      <c r="N40" s="18"/>
      <c r="O40" s="29"/>
      <c r="P40" s="29"/>
      <c r="Q40" s="18"/>
      <c r="R40" s="18"/>
      <c r="S40" s="104"/>
      <c r="T40" s="1"/>
      <c r="U40" s="1"/>
    </row>
    <row r="41" spans="1:21" s="2" customFormat="1">
      <c r="A41" s="152"/>
      <c r="B41" s="18"/>
      <c r="C41" s="47"/>
      <c r="D41" s="56"/>
      <c r="E41" s="207" t="e">
        <f t="shared" si="3"/>
        <v>#N/A</v>
      </c>
      <c r="F41" s="177"/>
      <c r="G41" s="224"/>
      <c r="H41" s="177"/>
      <c r="I41" s="215" t="e">
        <f t="shared" si="5"/>
        <v>#N/A</v>
      </c>
      <c r="J41" s="50"/>
      <c r="K41" s="50"/>
      <c r="L41" s="50"/>
      <c r="M41" s="50"/>
      <c r="N41" s="18"/>
      <c r="O41" s="29"/>
      <c r="P41" s="29"/>
      <c r="Q41" s="18"/>
      <c r="R41" s="18"/>
      <c r="S41" s="104"/>
      <c r="T41" s="1"/>
      <c r="U41" s="1"/>
    </row>
    <row r="42" spans="1:21" s="2" customFormat="1">
      <c r="A42" s="152"/>
      <c r="B42" s="18"/>
      <c r="C42" s="47"/>
      <c r="D42" s="56"/>
      <c r="E42" s="207" t="e">
        <f t="shared" si="3"/>
        <v>#N/A</v>
      </c>
      <c r="F42" s="177"/>
      <c r="G42" s="224"/>
      <c r="H42" s="177"/>
      <c r="I42" s="215" t="e">
        <f t="shared" si="5"/>
        <v>#N/A</v>
      </c>
      <c r="J42" s="50"/>
      <c r="K42" s="50"/>
      <c r="L42" s="50"/>
      <c r="M42" s="50"/>
      <c r="N42" s="18"/>
      <c r="O42" s="29"/>
      <c r="P42" s="29"/>
      <c r="Q42" s="18"/>
      <c r="R42" s="18"/>
      <c r="S42" s="104"/>
      <c r="T42" s="1"/>
      <c r="U42" s="1"/>
    </row>
    <row r="43" spans="1:21" s="2" customFormat="1">
      <c r="A43" s="152"/>
      <c r="B43" s="18"/>
      <c r="C43" s="47"/>
      <c r="D43" s="56"/>
      <c r="E43" s="207" t="e">
        <f t="shared" si="3"/>
        <v>#N/A</v>
      </c>
      <c r="F43" s="177"/>
      <c r="G43" s="224"/>
      <c r="H43" s="177"/>
      <c r="I43" s="215" t="e">
        <f t="shared" si="5"/>
        <v>#N/A</v>
      </c>
      <c r="J43" s="50"/>
      <c r="K43" s="50"/>
      <c r="L43" s="50"/>
      <c r="M43" s="50"/>
      <c r="N43" s="18"/>
      <c r="O43" s="29"/>
      <c r="P43" s="29"/>
      <c r="Q43" s="18"/>
      <c r="R43" s="18"/>
      <c r="S43" s="104"/>
      <c r="T43" s="1"/>
      <c r="U43" s="1"/>
    </row>
    <row r="44" spans="1:21" s="2" customFormat="1">
      <c r="A44" s="152"/>
      <c r="B44" s="18"/>
      <c r="C44" s="47"/>
      <c r="D44" s="56"/>
      <c r="E44" s="207" t="e">
        <f t="shared" si="3"/>
        <v>#N/A</v>
      </c>
      <c r="F44" s="177"/>
      <c r="G44" s="224"/>
      <c r="H44" s="177"/>
      <c r="I44" s="215" t="e">
        <f t="shared" si="5"/>
        <v>#N/A</v>
      </c>
      <c r="J44" s="50"/>
      <c r="K44" s="50"/>
      <c r="L44" s="50"/>
      <c r="M44" s="50"/>
      <c r="N44" s="18"/>
      <c r="O44" s="29"/>
      <c r="P44" s="29"/>
      <c r="Q44" s="18"/>
      <c r="R44" s="18"/>
      <c r="S44" s="104"/>
      <c r="T44" s="1"/>
      <c r="U44" s="1"/>
    </row>
    <row r="45" spans="1:21" s="2" customFormat="1">
      <c r="A45" s="152"/>
      <c r="B45" s="18"/>
      <c r="C45" s="47"/>
      <c r="D45" s="56"/>
      <c r="E45" s="207" t="e">
        <f t="shared" si="3"/>
        <v>#N/A</v>
      </c>
      <c r="F45" s="177"/>
      <c r="G45" s="224"/>
      <c r="H45" s="177"/>
      <c r="I45" s="215" t="e">
        <f t="shared" si="5"/>
        <v>#N/A</v>
      </c>
      <c r="J45" s="50"/>
      <c r="K45" s="50"/>
      <c r="L45" s="50"/>
      <c r="M45" s="50"/>
      <c r="N45" s="18"/>
      <c r="O45" s="29"/>
      <c r="P45" s="29"/>
      <c r="Q45" s="18"/>
      <c r="R45" s="18"/>
      <c r="S45" s="104"/>
      <c r="T45" s="1"/>
      <c r="U45" s="1"/>
    </row>
    <row r="46" spans="1:21" s="2" customFormat="1">
      <c r="A46" s="152"/>
      <c r="B46" s="18"/>
      <c r="C46" s="47"/>
      <c r="D46" s="56"/>
      <c r="E46" s="207" t="e">
        <f t="shared" si="3"/>
        <v>#N/A</v>
      </c>
      <c r="F46" s="177"/>
      <c r="G46" s="224"/>
      <c r="H46" s="177"/>
      <c r="I46" s="171" t="e">
        <f t="shared" si="5"/>
        <v>#N/A</v>
      </c>
      <c r="J46" s="50"/>
      <c r="K46" s="50"/>
      <c r="L46" s="50"/>
      <c r="M46" s="50"/>
      <c r="N46" s="18"/>
      <c r="O46" s="29"/>
      <c r="P46" s="29"/>
      <c r="Q46" s="18"/>
      <c r="R46" s="18"/>
      <c r="S46" s="104"/>
      <c r="T46" s="1"/>
      <c r="U46" s="1"/>
    </row>
    <row r="47" spans="1:21" s="2" customFormat="1">
      <c r="A47" s="152"/>
      <c r="B47" s="18"/>
      <c r="C47" s="47"/>
      <c r="D47" s="56"/>
      <c r="E47" s="207" t="e">
        <f t="shared" si="3"/>
        <v>#N/A</v>
      </c>
      <c r="F47" s="177"/>
      <c r="G47" s="224"/>
      <c r="H47" s="177"/>
      <c r="I47" s="171" t="e">
        <f t="shared" si="5"/>
        <v>#N/A</v>
      </c>
      <c r="J47" s="50"/>
      <c r="K47" s="50"/>
      <c r="L47" s="50"/>
      <c r="M47" s="50"/>
      <c r="N47" s="18"/>
      <c r="O47" s="29"/>
      <c r="P47" s="29"/>
      <c r="Q47" s="18"/>
      <c r="R47" s="18"/>
      <c r="S47" s="104"/>
      <c r="T47" s="1"/>
      <c r="U47" s="1"/>
    </row>
  </sheetData>
  <sheetProtection password="D279" sheet="1" objects="1" scenarios="1" selectLockedCells="1"/>
  <mergeCells count="2">
    <mergeCell ref="F10:H10"/>
    <mergeCell ref="F4:L4"/>
  </mergeCells>
  <conditionalFormatting sqref="E20:E23 E25:E27 E35:E47">
    <cfRule type="cellIs" dxfId="183" priority="33" stopIfTrue="1" operator="between">
      <formula>0.05</formula>
      <formula>1</formula>
    </cfRule>
    <cfRule type="cellIs" dxfId="182" priority="34" stopIfTrue="1" operator="between">
      <formula>0.02</formula>
      <formula>0.05</formula>
    </cfRule>
    <cfRule type="cellIs" dxfId="181" priority="35" stopIfTrue="1" operator="between">
      <formula>0</formula>
      <formula>0.02</formula>
    </cfRule>
  </conditionalFormatting>
  <conditionalFormatting sqref="E24">
    <cfRule type="cellIs" dxfId="180" priority="27" stopIfTrue="1" operator="between">
      <formula>0.05</formula>
      <formula>1</formula>
    </cfRule>
    <cfRule type="cellIs" dxfId="179" priority="29" stopIfTrue="1" operator="between">
      <formula>0</formula>
      <formula>0.02</formula>
    </cfRule>
  </conditionalFormatting>
  <conditionalFormatting sqref="E17:E19 E12:E15">
    <cfRule type="cellIs" dxfId="178" priority="25" stopIfTrue="1" operator="between">
      <formula>0.02</formula>
      <formula>0.05</formula>
    </cfRule>
    <cfRule type="cellIs" dxfId="177" priority="26" stopIfTrue="1" operator="between">
      <formula>0</formula>
      <formula>0.02</formula>
    </cfRule>
  </conditionalFormatting>
  <conditionalFormatting sqref="D12:D19">
    <cfRule type="containsErrors" dxfId="176" priority="37">
      <formula>ISERROR(D12)</formula>
    </cfRule>
  </conditionalFormatting>
  <conditionalFormatting sqref="D28:D36">
    <cfRule type="containsErrors" dxfId="175" priority="8">
      <formula>ISERROR(D28)</formula>
    </cfRule>
  </conditionalFormatting>
  <conditionalFormatting sqref="D20:D27">
    <cfRule type="containsErrors" dxfId="174" priority="7">
      <formula>ISERROR(D20)</formula>
    </cfRule>
  </conditionalFormatting>
  <conditionalFormatting sqref="D5">
    <cfRule type="cellIs" dxfId="173" priority="1" operator="between">
      <formula>0</formula>
      <formula>0</formula>
    </cfRule>
    <cfRule type="cellIs" dxfId="172" priority="30" stopIfTrue="1" operator="greaterThanOrEqual">
      <formula>0.05</formula>
    </cfRule>
    <cfRule type="cellIs" dxfId="171" priority="31" stopIfTrue="1" operator="between">
      <formula>0.02</formula>
      <formula>0.049999999</formula>
    </cfRule>
    <cfRule type="cellIs" dxfId="170" priority="32" operator="between">
      <formula>0.0000001</formula>
      <formula>0.01999999</formula>
    </cfRule>
  </conditionalFormatting>
  <conditionalFormatting sqref="D4">
    <cfRule type="containsText" dxfId="169" priority="2" operator="containsText" text="high">
      <formula>NOT(ISERROR(SEARCH("high",D4)))</formula>
    </cfRule>
    <cfRule type="containsText" dxfId="168" priority="3" operator="containsText" text="minimal">
      <formula>NOT(ISERROR(SEARCH("minimal",D4)))</formula>
    </cfRule>
    <cfRule type="containsText" dxfId="167" priority="4" operator="containsText" text="medium">
      <formula>NOT(ISERROR(SEARCH("medium",D4)))</formula>
    </cfRule>
    <cfRule type="containsText" dxfId="166" priority="6" operator="containsText" text="Low">
      <formula>NOT(ISERROR(SEARCH("Low",D4)))</formula>
    </cfRule>
    <cfRule type="containsErrors" dxfId="165" priority="38">
      <formula>ISERROR(D4)</formula>
    </cfRule>
  </conditionalFormatting>
  <dataValidations count="4">
    <dataValidation type="list" allowBlank="1" showInputMessage="1" showErrorMessage="1" sqref="H35:H47">
      <formula1>$P$6:$P$9</formula1>
    </dataValidation>
    <dataValidation type="list" allowBlank="1" showInputMessage="1" showErrorMessage="1" errorTitle="Please choose from list!" error="Strength choices are minimal, low, medium, and high, as defined to your right." sqref="H12:H34">
      <formula1>$P$6:$P$9</formula1>
    </dataValidation>
    <dataValidation type="whole" allowBlank="1" showInputMessage="1" showErrorMessage="1" errorTitle="Need a reach number!" error="This cell contains the reached population and must be a whole number greater than 0 and less than the total target population." sqref="F35:F45">
      <formula1>0</formula1>
      <formula2>#REF!</formula2>
    </dataValidation>
    <dataValidation type="whole" allowBlank="1" showInputMessage="1" showErrorMessage="1" errorTitle="Need a reach number!" error="This cell contains the reached population and must be a whole number greater than 0 and less than the total target population." sqref="F12:F34">
      <formula1>0</formula1>
      <formula2>B4</formula2>
    </dataValidation>
  </dataValidations>
  <pageMargins left="0.25" right="0.25" top="0.25" bottom="0.25" header="0" footer="0"/>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GridLines="0" topLeftCell="B19" zoomScale="90" zoomScaleNormal="90" workbookViewId="0">
      <selection activeCell="S27" sqref="S27"/>
    </sheetView>
  </sheetViews>
  <sheetFormatPr defaultRowHeight="12.75"/>
  <cols>
    <col min="1" max="1" width="40" style="35" customWidth="1"/>
    <col min="2" max="2" width="12.7109375" style="1" customWidth="1"/>
    <col min="3" max="3" width="36" style="35" customWidth="1"/>
    <col min="4" max="4" width="16" style="20" customWidth="1"/>
    <col min="5" max="5" width="8" style="1" hidden="1" customWidth="1"/>
    <col min="6" max="6" width="9.7109375" style="36" customWidth="1"/>
    <col min="7" max="7" width="37.7109375" style="36" hidden="1" customWidth="1"/>
    <col min="8" max="8" width="9.7109375" style="36" customWidth="1"/>
    <col min="9" max="9" width="18.5703125" style="21" hidden="1" customWidth="1"/>
    <col min="10" max="13" width="17.42578125" style="22" customWidth="1"/>
    <col min="14" max="14" width="9.140625" style="1" hidden="1" customWidth="1"/>
    <col min="15" max="16" width="9.140625" style="21" hidden="1" customWidth="1"/>
    <col min="17" max="18" width="9.140625" style="1" hidden="1" customWidth="1"/>
    <col min="19" max="19" width="34.7109375" style="112" customWidth="1"/>
    <col min="20" max="20" width="9.140625" style="1"/>
    <col min="21" max="21" width="11.5703125" style="1" bestFit="1" customWidth="1"/>
    <col min="22" max="16384" width="9.140625" style="1"/>
  </cols>
  <sheetData>
    <row r="1" spans="1:20" ht="44.25" customHeight="1">
      <c r="A1" s="85" t="s">
        <v>209</v>
      </c>
      <c r="C1" s="32"/>
    </row>
    <row r="2" spans="1:20" ht="44.25" customHeight="1" thickBot="1">
      <c r="A2" s="33" t="s">
        <v>31</v>
      </c>
      <c r="F2" s="37"/>
      <c r="G2" s="37"/>
      <c r="I2" s="119" t="s">
        <v>179</v>
      </c>
    </row>
    <row r="3" spans="1:20" ht="65.25" customHeight="1" thickTop="1">
      <c r="A3" s="87" t="s">
        <v>50</v>
      </c>
      <c r="B3" s="114" t="s">
        <v>5</v>
      </c>
      <c r="C3" s="45"/>
      <c r="D3" s="39" t="s">
        <v>54</v>
      </c>
      <c r="E3" s="24" t="s">
        <v>18</v>
      </c>
      <c r="F3" s="1"/>
      <c r="G3" s="1"/>
      <c r="H3" s="1"/>
      <c r="I3" s="1"/>
      <c r="J3" s="1"/>
      <c r="K3" s="1"/>
      <c r="L3" s="1"/>
    </row>
    <row r="4" spans="1:20" ht="57.75" customHeight="1" thickBot="1">
      <c r="A4" s="123"/>
      <c r="B4" s="124"/>
      <c r="C4" s="45"/>
      <c r="D4" s="40" t="e">
        <f>VLOOKUP(E5,$N$14:$O$19,2)</f>
        <v>#N/A</v>
      </c>
      <c r="E4" s="24"/>
      <c r="F4" s="313" t="s">
        <v>180</v>
      </c>
      <c r="G4" s="313"/>
      <c r="H4" s="313"/>
      <c r="I4" s="313"/>
      <c r="J4" s="313"/>
      <c r="K4" s="313"/>
      <c r="L4" s="313"/>
    </row>
    <row r="5" spans="1:20" ht="29.25" customHeight="1" thickTop="1" thickBot="1">
      <c r="A5" s="34" t="s">
        <v>164</v>
      </c>
      <c r="D5" s="41">
        <f>E5</f>
        <v>0</v>
      </c>
      <c r="E5" s="23">
        <f>SUMIF(E12:E47,"&gt;0",E12:E47)</f>
        <v>0</v>
      </c>
      <c r="H5" s="38"/>
      <c r="N5" s="24" t="s">
        <v>12</v>
      </c>
      <c r="O5" s="25"/>
      <c r="P5" s="25"/>
      <c r="Q5" s="24"/>
      <c r="R5" s="24"/>
    </row>
    <row r="6" spans="1:20" ht="12.75" hidden="1" customHeight="1">
      <c r="A6" s="1"/>
      <c r="B6" s="42"/>
      <c r="D6" s="43"/>
      <c r="E6" s="26"/>
      <c r="H6" s="38"/>
      <c r="I6" s="27"/>
      <c r="N6" s="16" t="s">
        <v>2</v>
      </c>
      <c r="O6" s="28">
        <v>0.1</v>
      </c>
      <c r="P6" s="28" t="s">
        <v>4</v>
      </c>
      <c r="Q6" s="18" t="s">
        <v>6</v>
      </c>
      <c r="R6" s="18" t="s">
        <v>7</v>
      </c>
    </row>
    <row r="7" spans="1:20" ht="14.25" hidden="1" customHeight="1">
      <c r="A7" s="34"/>
      <c r="B7" s="36"/>
      <c r="D7" s="44"/>
      <c r="G7" s="38"/>
      <c r="I7" s="29"/>
      <c r="N7" s="1" t="s">
        <v>0</v>
      </c>
      <c r="O7" s="21">
        <v>0.02</v>
      </c>
      <c r="P7" s="21" t="s">
        <v>0</v>
      </c>
      <c r="Q7" s="18"/>
      <c r="R7" s="18"/>
    </row>
    <row r="8" spans="1:20" ht="14.25" hidden="1" customHeight="1">
      <c r="A8" s="34"/>
      <c r="G8" s="38"/>
      <c r="I8" s="29"/>
      <c r="N8" s="16" t="s">
        <v>1</v>
      </c>
      <c r="O8" s="28">
        <v>0.05</v>
      </c>
      <c r="P8" s="28" t="s">
        <v>1</v>
      </c>
      <c r="Q8" s="18"/>
      <c r="R8" s="18"/>
    </row>
    <row r="9" spans="1:20" ht="14.25" hidden="1" customHeight="1">
      <c r="A9" s="34"/>
      <c r="G9" s="38"/>
      <c r="I9" s="29"/>
      <c r="N9" s="16" t="s">
        <v>4</v>
      </c>
      <c r="O9" s="28">
        <v>5.0000000000000001E-3</v>
      </c>
      <c r="P9" s="28" t="s">
        <v>2</v>
      </c>
      <c r="Q9" s="18"/>
      <c r="R9" s="18"/>
    </row>
    <row r="10" spans="1:20" ht="33" customHeight="1">
      <c r="A10" s="34" t="s">
        <v>8</v>
      </c>
      <c r="C10" s="23"/>
      <c r="E10" s="30" t="s">
        <v>48</v>
      </c>
      <c r="F10" s="309" t="s">
        <v>21</v>
      </c>
      <c r="G10" s="310"/>
      <c r="H10" s="311"/>
      <c r="I10" s="31" t="s">
        <v>49</v>
      </c>
      <c r="J10" s="79" t="s">
        <v>88</v>
      </c>
      <c r="K10" s="80"/>
      <c r="L10" s="80"/>
      <c r="M10" s="81"/>
      <c r="N10" s="16"/>
      <c r="O10" s="28"/>
      <c r="P10" s="28"/>
      <c r="Q10" s="18"/>
      <c r="R10" s="18"/>
      <c r="S10" s="110" t="s">
        <v>165</v>
      </c>
    </row>
    <row r="11" spans="1:20" ht="49.5" customHeight="1">
      <c r="A11" s="34" t="s">
        <v>215</v>
      </c>
      <c r="B11" s="75" t="s">
        <v>243</v>
      </c>
      <c r="C11" s="46" t="s">
        <v>10</v>
      </c>
      <c r="D11" s="53" t="s">
        <v>181</v>
      </c>
      <c r="E11" s="54" t="s">
        <v>13</v>
      </c>
      <c r="F11" s="76" t="s">
        <v>20</v>
      </c>
      <c r="G11" s="76"/>
      <c r="H11" s="76" t="s">
        <v>19</v>
      </c>
      <c r="I11" s="55"/>
      <c r="J11" s="53" t="s">
        <v>4</v>
      </c>
      <c r="K11" s="53" t="s">
        <v>0</v>
      </c>
      <c r="L11" s="53" t="s">
        <v>1</v>
      </c>
      <c r="M11" s="53" t="s">
        <v>2</v>
      </c>
      <c r="S11" s="111"/>
      <c r="T11" s="18"/>
    </row>
    <row r="12" spans="1:20" ht="49.5" customHeight="1">
      <c r="A12" s="34" t="s">
        <v>51</v>
      </c>
      <c r="B12" s="102" t="s">
        <v>152</v>
      </c>
      <c r="C12" s="49" t="s">
        <v>139</v>
      </c>
      <c r="D12" s="63" t="e">
        <f t="shared" ref="D12:D19" si="0">VLOOKUP(E12,$N$14:$O$19,2)</f>
        <v>#DIV/0!</v>
      </c>
      <c r="E12" s="61" t="e">
        <f t="shared" ref="E12:E22" si="1">G12*I12</f>
        <v>#DIV/0!</v>
      </c>
      <c r="F12" s="90"/>
      <c r="G12" s="90" t="e">
        <f t="shared" ref="G12:G35" si="2">F12/$B$4</f>
        <v>#DIV/0!</v>
      </c>
      <c r="H12" s="91"/>
      <c r="I12" s="62" t="e">
        <f>VLOOKUP(H12,$N$6:$O$10,2)</f>
        <v>#N/A</v>
      </c>
      <c r="J12" s="52" t="s">
        <v>111</v>
      </c>
      <c r="K12" s="52" t="s">
        <v>110</v>
      </c>
      <c r="L12" s="52" t="s">
        <v>109</v>
      </c>
      <c r="M12" s="52" t="s">
        <v>112</v>
      </c>
      <c r="S12" s="111"/>
      <c r="T12" s="18"/>
    </row>
    <row r="13" spans="1:20" ht="49.5" customHeight="1">
      <c r="A13" s="34" t="s">
        <v>191</v>
      </c>
      <c r="B13" s="94"/>
      <c r="C13" s="49" t="s">
        <v>327</v>
      </c>
      <c r="D13" s="63" t="e">
        <f t="shared" si="0"/>
        <v>#DIV/0!</v>
      </c>
      <c r="E13" s="61" t="e">
        <f t="shared" si="1"/>
        <v>#DIV/0!</v>
      </c>
      <c r="F13" s="90"/>
      <c r="G13" s="90" t="e">
        <f t="shared" si="2"/>
        <v>#DIV/0!</v>
      </c>
      <c r="H13" s="91"/>
      <c r="I13" s="62" t="e">
        <f>VLOOKUP(H13,$N$6:$O$9,2)</f>
        <v>#N/A</v>
      </c>
      <c r="J13" s="52" t="s">
        <v>114</v>
      </c>
      <c r="K13" s="52" t="s">
        <v>199</v>
      </c>
      <c r="L13" s="52" t="s">
        <v>200</v>
      </c>
      <c r="M13" s="52" t="s">
        <v>201</v>
      </c>
      <c r="N13" s="16" t="s">
        <v>17</v>
      </c>
      <c r="O13" s="28"/>
      <c r="P13" s="28"/>
      <c r="S13" s="111"/>
      <c r="T13" s="18"/>
    </row>
    <row r="14" spans="1:20" ht="49.5" customHeight="1">
      <c r="A14" s="34" t="s">
        <v>52</v>
      </c>
      <c r="B14" s="94"/>
      <c r="C14" s="49" t="s">
        <v>143</v>
      </c>
      <c r="D14" s="63" t="e">
        <f t="shared" si="0"/>
        <v>#DIV/0!</v>
      </c>
      <c r="E14" s="61" t="e">
        <f t="shared" si="1"/>
        <v>#DIV/0!</v>
      </c>
      <c r="F14" s="90"/>
      <c r="G14" s="90" t="e">
        <f t="shared" si="2"/>
        <v>#DIV/0!</v>
      </c>
      <c r="H14" s="91"/>
      <c r="I14" s="62" t="e">
        <f>VLOOKUP(H14,$N$6:$O$10,2)</f>
        <v>#N/A</v>
      </c>
      <c r="J14" s="52" t="s">
        <v>24</v>
      </c>
      <c r="K14" s="52"/>
      <c r="L14" s="52"/>
      <c r="M14" s="52"/>
      <c r="N14" s="1">
        <v>9.9999999999999995E-7</v>
      </c>
      <c r="O14" s="16" t="s">
        <v>4</v>
      </c>
      <c r="S14" s="111"/>
    </row>
    <row r="15" spans="1:20" ht="49.5" customHeight="1">
      <c r="A15" s="34" t="s">
        <v>53</v>
      </c>
      <c r="B15" s="94"/>
      <c r="C15" s="49" t="s">
        <v>269</v>
      </c>
      <c r="D15" s="63" t="e">
        <f t="shared" si="0"/>
        <v>#DIV/0!</v>
      </c>
      <c r="E15" s="61" t="e">
        <f t="shared" si="1"/>
        <v>#DIV/0!</v>
      </c>
      <c r="F15" s="90"/>
      <c r="G15" s="90" t="e">
        <f t="shared" si="2"/>
        <v>#DIV/0!</v>
      </c>
      <c r="H15" s="91"/>
      <c r="I15" s="62" t="e">
        <f>VLOOKUP(H15,$N$6:$O$10,2)</f>
        <v>#N/A</v>
      </c>
      <c r="J15" s="52" t="s">
        <v>271</v>
      </c>
      <c r="K15" s="52" t="s">
        <v>272</v>
      </c>
      <c r="L15" s="52" t="s">
        <v>273</v>
      </c>
      <c r="M15" s="52" t="s">
        <v>274</v>
      </c>
      <c r="N15" s="1">
        <v>6.0000000000000001E-3</v>
      </c>
      <c r="O15" s="16" t="s">
        <v>0</v>
      </c>
      <c r="S15" s="111"/>
    </row>
    <row r="16" spans="1:20" ht="49.5" customHeight="1">
      <c r="A16" s="34"/>
      <c r="B16" s="94"/>
      <c r="C16" s="49" t="s">
        <v>270</v>
      </c>
      <c r="D16" s="63" t="e">
        <f t="shared" si="0"/>
        <v>#DIV/0!</v>
      </c>
      <c r="E16" s="61" t="e">
        <f t="shared" si="1"/>
        <v>#DIV/0!</v>
      </c>
      <c r="F16" s="90"/>
      <c r="G16" s="90" t="e">
        <f t="shared" si="2"/>
        <v>#DIV/0!</v>
      </c>
      <c r="H16" s="91"/>
      <c r="I16" s="62" t="e">
        <f>VLOOKUP(H16,$N$6:$O$9,2)</f>
        <v>#N/A</v>
      </c>
      <c r="J16" s="52" t="s">
        <v>24</v>
      </c>
      <c r="K16" s="52"/>
      <c r="L16" s="52"/>
      <c r="M16" s="52"/>
      <c r="O16" s="16"/>
      <c r="S16" s="111"/>
    </row>
    <row r="17" spans="1:21" ht="49.5" customHeight="1">
      <c r="B17" s="94"/>
      <c r="C17" s="95" t="s">
        <v>106</v>
      </c>
      <c r="D17" s="63" t="e">
        <f t="shared" si="0"/>
        <v>#DIV/0!</v>
      </c>
      <c r="E17" s="61" t="e">
        <f t="shared" si="1"/>
        <v>#DIV/0!</v>
      </c>
      <c r="F17" s="90"/>
      <c r="G17" s="90" t="e">
        <f t="shared" si="2"/>
        <v>#DIV/0!</v>
      </c>
      <c r="H17" s="91"/>
      <c r="I17" s="62" t="e">
        <f>VLOOKUP(H17,$N$6:$O$9,2)</f>
        <v>#N/A</v>
      </c>
      <c r="J17" s="52" t="s">
        <v>24</v>
      </c>
      <c r="K17" s="52"/>
      <c r="L17" s="52"/>
      <c r="M17" s="52"/>
      <c r="N17" s="1">
        <v>0.02</v>
      </c>
      <c r="O17" s="16" t="s">
        <v>1</v>
      </c>
      <c r="S17" s="111"/>
    </row>
    <row r="18" spans="1:21" ht="49.5" customHeight="1">
      <c r="B18" s="96"/>
      <c r="C18" s="95" t="s">
        <v>107</v>
      </c>
      <c r="D18" s="63" t="e">
        <f t="shared" si="0"/>
        <v>#DIV/0!</v>
      </c>
      <c r="E18" s="61" t="e">
        <f t="shared" si="1"/>
        <v>#DIV/0!</v>
      </c>
      <c r="F18" s="90"/>
      <c r="G18" s="90" t="e">
        <f t="shared" si="2"/>
        <v>#DIV/0!</v>
      </c>
      <c r="H18" s="91"/>
      <c r="I18" s="62" t="e">
        <f>VLOOKUP(H18,$N$6:$O$10,2)</f>
        <v>#N/A</v>
      </c>
      <c r="J18" s="52" t="s">
        <v>24</v>
      </c>
      <c r="K18" s="52"/>
      <c r="L18" s="52"/>
      <c r="M18" s="52"/>
      <c r="S18" s="111"/>
    </row>
    <row r="19" spans="1:21" ht="49.5" customHeight="1">
      <c r="A19" s="84"/>
      <c r="B19" s="97"/>
      <c r="C19" s="95" t="s">
        <v>108</v>
      </c>
      <c r="D19" s="63" t="e">
        <f t="shared" si="0"/>
        <v>#DIV/0!</v>
      </c>
      <c r="E19" s="61" t="e">
        <f t="shared" si="1"/>
        <v>#DIV/0!</v>
      </c>
      <c r="F19" s="90"/>
      <c r="G19" s="90" t="e">
        <f t="shared" si="2"/>
        <v>#DIV/0!</v>
      </c>
      <c r="H19" s="91"/>
      <c r="I19" s="62" t="e">
        <f>VLOOKUP(H19,$N$6:$O$10,2)</f>
        <v>#N/A</v>
      </c>
      <c r="J19" s="52" t="s">
        <v>24</v>
      </c>
      <c r="K19" s="52"/>
      <c r="L19" s="52"/>
      <c r="M19" s="52"/>
      <c r="N19" s="1">
        <v>0.05</v>
      </c>
      <c r="O19" s="16" t="s">
        <v>2</v>
      </c>
      <c r="S19" s="111"/>
    </row>
    <row r="20" spans="1:21" ht="49.5" customHeight="1">
      <c r="B20" s="71" t="s">
        <v>151</v>
      </c>
      <c r="C20" s="48" t="s">
        <v>139</v>
      </c>
      <c r="D20" s="60" t="e">
        <f t="shared" ref="D20:D27" si="3">VLOOKUP(E20,$N$14:$O$19,2)</f>
        <v>#DIV/0!</v>
      </c>
      <c r="E20" s="57" t="e">
        <f t="shared" si="1"/>
        <v>#DIV/0!</v>
      </c>
      <c r="F20" s="90"/>
      <c r="G20" s="90" t="e">
        <f t="shared" si="2"/>
        <v>#DIV/0!</v>
      </c>
      <c r="H20" s="91"/>
      <c r="I20" s="59" t="e">
        <f>VLOOKUP(H20,$N$6:$O$10,2)</f>
        <v>#N/A</v>
      </c>
      <c r="J20" s="51" t="s">
        <v>113</v>
      </c>
      <c r="K20" s="51" t="s">
        <v>111</v>
      </c>
      <c r="L20" s="51" t="s">
        <v>110</v>
      </c>
      <c r="M20" s="51" t="s">
        <v>109</v>
      </c>
      <c r="S20" s="111"/>
      <c r="U20" s="26"/>
    </row>
    <row r="21" spans="1:21" ht="49.5" customHeight="1">
      <c r="B21" s="73"/>
      <c r="C21" s="48" t="s">
        <v>140</v>
      </c>
      <c r="D21" s="60" t="e">
        <f t="shared" si="3"/>
        <v>#DIV/0!</v>
      </c>
      <c r="E21" s="57" t="e">
        <f t="shared" si="1"/>
        <v>#DIV/0!</v>
      </c>
      <c r="F21" s="90"/>
      <c r="G21" s="90" t="e">
        <f t="shared" si="2"/>
        <v>#DIV/0!</v>
      </c>
      <c r="H21" s="91"/>
      <c r="I21" s="59" t="e">
        <f>VLOOKUP(H21,$N$6:$O$9,2)</f>
        <v>#N/A</v>
      </c>
      <c r="J21" s="51" t="s">
        <v>114</v>
      </c>
      <c r="K21" s="51" t="s">
        <v>202</v>
      </c>
      <c r="L21" s="51" t="s">
        <v>203</v>
      </c>
      <c r="M21" s="51" t="s">
        <v>200</v>
      </c>
      <c r="S21" s="111"/>
    </row>
    <row r="22" spans="1:21" ht="49.5" customHeight="1">
      <c r="B22" s="92"/>
      <c r="C22" s="48" t="s">
        <v>143</v>
      </c>
      <c r="D22" s="60" t="e">
        <f t="shared" si="3"/>
        <v>#DIV/0!</v>
      </c>
      <c r="E22" s="57" t="e">
        <f t="shared" si="1"/>
        <v>#DIV/0!</v>
      </c>
      <c r="F22" s="90"/>
      <c r="G22" s="90" t="e">
        <f t="shared" si="2"/>
        <v>#DIV/0!</v>
      </c>
      <c r="H22" s="91"/>
      <c r="I22" s="59" t="e">
        <f>VLOOKUP(H22,$N$6:$O$10,2)</f>
        <v>#N/A</v>
      </c>
      <c r="J22" s="51" t="s">
        <v>24</v>
      </c>
      <c r="K22" s="51"/>
      <c r="L22" s="51"/>
      <c r="M22" s="51"/>
      <c r="S22" s="111"/>
    </row>
    <row r="23" spans="1:21" ht="49.5" customHeight="1">
      <c r="B23" s="72"/>
      <c r="C23" s="48" t="s">
        <v>141</v>
      </c>
      <c r="D23" s="60" t="e">
        <f t="shared" si="3"/>
        <v>#DIV/0!</v>
      </c>
      <c r="E23" s="57" t="e">
        <f t="shared" ref="E23:E47" si="4">G23*I23</f>
        <v>#DIV/0!</v>
      </c>
      <c r="F23" s="90"/>
      <c r="G23" s="90" t="e">
        <f t="shared" si="2"/>
        <v>#DIV/0!</v>
      </c>
      <c r="H23" s="91"/>
      <c r="I23" s="59" t="e">
        <f>VLOOKUP(H23,$N$6:$O$10,2)</f>
        <v>#N/A</v>
      </c>
      <c r="J23" s="51" t="s">
        <v>192</v>
      </c>
      <c r="K23" s="51" t="s">
        <v>193</v>
      </c>
      <c r="L23" s="51" t="s">
        <v>194</v>
      </c>
      <c r="M23" s="51" t="s">
        <v>195</v>
      </c>
      <c r="S23" s="111"/>
    </row>
    <row r="24" spans="1:21" ht="49.5" customHeight="1">
      <c r="B24" s="72"/>
      <c r="C24" s="48" t="s">
        <v>142</v>
      </c>
      <c r="D24" s="60" t="e">
        <f t="shared" si="3"/>
        <v>#DIV/0!</v>
      </c>
      <c r="E24" s="57" t="e">
        <f t="shared" si="4"/>
        <v>#DIV/0!</v>
      </c>
      <c r="F24" s="90"/>
      <c r="G24" s="90" t="e">
        <f t="shared" si="2"/>
        <v>#DIV/0!</v>
      </c>
      <c r="H24" s="91"/>
      <c r="I24" s="59" t="e">
        <f>VLOOKUP(H24,$N$6:$O$9,2)</f>
        <v>#N/A</v>
      </c>
      <c r="J24" s="51" t="s">
        <v>24</v>
      </c>
      <c r="K24" s="51"/>
      <c r="L24" s="51"/>
      <c r="M24" s="51"/>
      <c r="S24" s="111"/>
    </row>
    <row r="25" spans="1:21" ht="49.5" customHeight="1">
      <c r="B25" s="72"/>
      <c r="C25" s="89" t="s">
        <v>106</v>
      </c>
      <c r="D25" s="60" t="e">
        <f t="shared" si="3"/>
        <v>#DIV/0!</v>
      </c>
      <c r="E25" s="57" t="e">
        <f t="shared" si="4"/>
        <v>#DIV/0!</v>
      </c>
      <c r="F25" s="90"/>
      <c r="G25" s="90" t="e">
        <f t="shared" si="2"/>
        <v>#DIV/0!</v>
      </c>
      <c r="H25" s="91"/>
      <c r="I25" s="59" t="e">
        <f>VLOOKUP(H25,$N$6:$O$9,2)</f>
        <v>#N/A</v>
      </c>
      <c r="J25" s="51" t="s">
        <v>24</v>
      </c>
      <c r="K25" s="51"/>
      <c r="L25" s="51"/>
      <c r="M25" s="51"/>
      <c r="S25" s="111"/>
    </row>
    <row r="26" spans="1:21" ht="49.5" customHeight="1">
      <c r="B26" s="72"/>
      <c r="C26" s="89" t="s">
        <v>107</v>
      </c>
      <c r="D26" s="60" t="e">
        <f t="shared" si="3"/>
        <v>#DIV/0!</v>
      </c>
      <c r="E26" s="57" t="e">
        <f t="shared" si="4"/>
        <v>#DIV/0!</v>
      </c>
      <c r="F26" s="90"/>
      <c r="G26" s="90" t="e">
        <f t="shared" si="2"/>
        <v>#DIV/0!</v>
      </c>
      <c r="H26" s="91"/>
      <c r="I26" s="59" t="e">
        <f>VLOOKUP(H26,$N$6:$O$10,2)</f>
        <v>#N/A</v>
      </c>
      <c r="J26" s="51" t="s">
        <v>24</v>
      </c>
      <c r="K26" s="51"/>
      <c r="L26" s="51"/>
      <c r="M26" s="51"/>
      <c r="S26" s="111"/>
    </row>
    <row r="27" spans="1:21" ht="49.5" customHeight="1">
      <c r="A27" s="84"/>
      <c r="B27" s="93"/>
      <c r="C27" s="89" t="s">
        <v>108</v>
      </c>
      <c r="D27" s="60" t="e">
        <f t="shared" si="3"/>
        <v>#DIV/0!</v>
      </c>
      <c r="E27" s="57" t="e">
        <f t="shared" si="4"/>
        <v>#DIV/0!</v>
      </c>
      <c r="F27" s="90"/>
      <c r="G27" s="90" t="e">
        <f t="shared" si="2"/>
        <v>#DIV/0!</v>
      </c>
      <c r="H27" s="91"/>
      <c r="I27" s="59" t="e">
        <f>VLOOKUP(H27,$N$6:$O$10,2)</f>
        <v>#N/A</v>
      </c>
      <c r="J27" s="51" t="s">
        <v>24</v>
      </c>
      <c r="K27" s="51"/>
      <c r="L27" s="51"/>
      <c r="M27" s="51"/>
      <c r="S27" s="111"/>
    </row>
    <row r="28" spans="1:21" ht="49.5" customHeight="1">
      <c r="B28" s="68" t="s">
        <v>153</v>
      </c>
      <c r="C28" s="49" t="s">
        <v>139</v>
      </c>
      <c r="D28" s="63" t="e">
        <f t="shared" ref="D28:D35" si="5">VLOOKUP(E28,$N$14:$O$19,2)</f>
        <v>#DIV/0!</v>
      </c>
      <c r="E28" s="64" t="e">
        <f t="shared" si="4"/>
        <v>#DIV/0!</v>
      </c>
      <c r="F28" s="90"/>
      <c r="G28" s="90" t="e">
        <f t="shared" si="2"/>
        <v>#DIV/0!</v>
      </c>
      <c r="H28" s="91"/>
      <c r="I28" s="65" t="e">
        <f>VLOOKUP(H28,$N$6:$O$9,2)</f>
        <v>#N/A</v>
      </c>
      <c r="J28" s="52" t="s">
        <v>3</v>
      </c>
      <c r="K28" s="52" t="s">
        <v>113</v>
      </c>
      <c r="L28" s="52" t="s">
        <v>111</v>
      </c>
      <c r="M28" s="52" t="s">
        <v>110</v>
      </c>
      <c r="S28" s="111"/>
    </row>
    <row r="29" spans="1:21" ht="49.5" customHeight="1">
      <c r="B29" s="70"/>
      <c r="C29" s="47" t="s">
        <v>140</v>
      </c>
      <c r="D29" s="56" t="e">
        <f t="shared" si="5"/>
        <v>#DIV/0!</v>
      </c>
      <c r="E29" s="57" t="e">
        <f t="shared" si="4"/>
        <v>#DIV/0!</v>
      </c>
      <c r="F29" s="90"/>
      <c r="G29" s="90" t="e">
        <f t="shared" si="2"/>
        <v>#DIV/0!</v>
      </c>
      <c r="H29" s="91"/>
      <c r="I29" s="59" t="e">
        <f>VLOOKUP(H29,$N$6:$O$10,2)</f>
        <v>#N/A</v>
      </c>
      <c r="J29" s="50" t="s">
        <v>114</v>
      </c>
      <c r="K29" s="50" t="s">
        <v>196</v>
      </c>
      <c r="L29" s="50" t="s">
        <v>197</v>
      </c>
      <c r="M29" s="50" t="s">
        <v>198</v>
      </c>
      <c r="S29" s="111"/>
    </row>
    <row r="30" spans="1:21" ht="49.5" customHeight="1">
      <c r="B30" s="69"/>
      <c r="C30" s="47" t="s">
        <v>143</v>
      </c>
      <c r="D30" s="56" t="e">
        <f t="shared" si="5"/>
        <v>#DIV/0!</v>
      </c>
      <c r="E30" s="57" t="e">
        <f t="shared" si="4"/>
        <v>#DIV/0!</v>
      </c>
      <c r="F30" s="90"/>
      <c r="G30" s="90" t="e">
        <f t="shared" si="2"/>
        <v>#DIV/0!</v>
      </c>
      <c r="H30" s="91"/>
      <c r="I30" s="59" t="e">
        <f>VLOOKUP(H30,$N$6:$O$10,2)</f>
        <v>#N/A</v>
      </c>
      <c r="J30" s="50" t="s">
        <v>24</v>
      </c>
      <c r="K30" s="50"/>
      <c r="L30" s="50"/>
      <c r="M30" s="50"/>
      <c r="S30" s="111"/>
    </row>
    <row r="31" spans="1:21" ht="49.5" customHeight="1">
      <c r="B31" s="69"/>
      <c r="C31" s="47" t="s">
        <v>269</v>
      </c>
      <c r="D31" s="56" t="e">
        <f t="shared" si="5"/>
        <v>#DIV/0!</v>
      </c>
      <c r="E31" s="57" t="e">
        <f t="shared" si="4"/>
        <v>#DIV/0!</v>
      </c>
      <c r="F31" s="90"/>
      <c r="G31" s="90" t="e">
        <f t="shared" si="2"/>
        <v>#DIV/0!</v>
      </c>
      <c r="H31" s="91"/>
      <c r="I31" s="59" t="e">
        <f>VLOOKUP(H31,$N$6:$O$9,2)</f>
        <v>#N/A</v>
      </c>
      <c r="J31" s="50" t="s">
        <v>282</v>
      </c>
      <c r="K31" s="50" t="s">
        <v>283</v>
      </c>
      <c r="L31" s="50" t="s">
        <v>271</v>
      </c>
      <c r="M31" s="50" t="s">
        <v>284</v>
      </c>
      <c r="S31" s="111"/>
    </row>
    <row r="32" spans="1:21" ht="49.5" customHeight="1">
      <c r="B32" s="69"/>
      <c r="C32" s="98" t="s">
        <v>270</v>
      </c>
      <c r="D32" s="56" t="e">
        <f t="shared" si="5"/>
        <v>#DIV/0!</v>
      </c>
      <c r="E32" s="57" t="e">
        <f t="shared" si="4"/>
        <v>#DIV/0!</v>
      </c>
      <c r="F32" s="90"/>
      <c r="G32" s="90" t="e">
        <f t="shared" si="2"/>
        <v>#DIV/0!</v>
      </c>
      <c r="H32" s="91"/>
      <c r="I32" s="59" t="e">
        <f>VLOOKUP(H32,$N$6:$O$9,2)</f>
        <v>#N/A</v>
      </c>
      <c r="J32" s="50" t="s">
        <v>24</v>
      </c>
      <c r="K32" s="50"/>
      <c r="L32" s="50"/>
      <c r="M32" s="50"/>
      <c r="S32" s="111"/>
    </row>
    <row r="33" spans="1:21" ht="49.5" customHeight="1">
      <c r="B33" s="69"/>
      <c r="C33" s="88" t="s">
        <v>106</v>
      </c>
      <c r="D33" s="56" t="e">
        <f t="shared" si="5"/>
        <v>#DIV/0!</v>
      </c>
      <c r="E33" s="57" t="e">
        <f t="shared" si="4"/>
        <v>#DIV/0!</v>
      </c>
      <c r="F33" s="90"/>
      <c r="G33" s="90" t="e">
        <f t="shared" si="2"/>
        <v>#DIV/0!</v>
      </c>
      <c r="H33" s="91"/>
      <c r="I33" s="59" t="e">
        <f>VLOOKUP(H33,$N$6:$O$10,2)</f>
        <v>#N/A</v>
      </c>
      <c r="J33" s="50" t="s">
        <v>24</v>
      </c>
      <c r="K33" s="50"/>
      <c r="L33" s="50"/>
      <c r="M33" s="50"/>
      <c r="S33" s="111"/>
    </row>
    <row r="34" spans="1:21" ht="49.5" customHeight="1">
      <c r="A34" s="84"/>
      <c r="B34" s="69"/>
      <c r="C34" s="88" t="s">
        <v>107</v>
      </c>
      <c r="D34" s="56" t="e">
        <f t="shared" si="5"/>
        <v>#DIV/0!</v>
      </c>
      <c r="E34" s="57" t="e">
        <f t="shared" si="4"/>
        <v>#DIV/0!</v>
      </c>
      <c r="F34" s="90"/>
      <c r="G34" s="90" t="e">
        <f t="shared" si="2"/>
        <v>#DIV/0!</v>
      </c>
      <c r="H34" s="91"/>
      <c r="I34" s="59" t="e">
        <f>VLOOKUP(H34,$N$6:$O$10,2)</f>
        <v>#N/A</v>
      </c>
      <c r="J34" s="50" t="s">
        <v>24</v>
      </c>
      <c r="K34" s="50"/>
      <c r="L34" s="50"/>
      <c r="M34" s="50"/>
      <c r="S34" s="111"/>
    </row>
    <row r="35" spans="1:21" s="2" customFormat="1" ht="49.5" customHeight="1">
      <c r="A35" s="35"/>
      <c r="B35" s="74"/>
      <c r="C35" s="99" t="s">
        <v>108</v>
      </c>
      <c r="D35" s="56" t="e">
        <f t="shared" si="5"/>
        <v>#DIV/0!</v>
      </c>
      <c r="E35" s="57" t="e">
        <f>G35*I35</f>
        <v>#DIV/0!</v>
      </c>
      <c r="F35" s="58"/>
      <c r="G35" s="58" t="e">
        <f t="shared" si="2"/>
        <v>#DIV/0!</v>
      </c>
      <c r="H35" s="91"/>
      <c r="I35" s="59" t="e">
        <f>VLOOKUP(H35,$N$6:$O$10,2)</f>
        <v>#N/A</v>
      </c>
      <c r="J35" s="67" t="s">
        <v>24</v>
      </c>
      <c r="K35" s="67"/>
      <c r="L35" s="67"/>
      <c r="M35" s="67"/>
      <c r="N35" s="1"/>
      <c r="O35" s="21"/>
      <c r="P35" s="21"/>
      <c r="Q35" s="1"/>
      <c r="R35" s="1"/>
      <c r="S35" s="111"/>
      <c r="T35" s="1"/>
      <c r="U35" s="1"/>
    </row>
    <row r="36" spans="1:21" s="2" customFormat="1">
      <c r="A36" s="35"/>
      <c r="B36" s="1"/>
      <c r="C36" s="66"/>
      <c r="D36" s="56"/>
      <c r="E36" s="57" t="e">
        <f t="shared" si="4"/>
        <v>#N/A</v>
      </c>
      <c r="F36" s="58"/>
      <c r="G36" s="58"/>
      <c r="H36" s="58"/>
      <c r="I36" s="59" t="e">
        <f t="shared" ref="I36:I47" si="6">VLOOKUP(H36,$N$6:$O$10,2)</f>
        <v>#N/A</v>
      </c>
      <c r="J36" s="67"/>
      <c r="K36" s="67"/>
      <c r="L36" s="67"/>
      <c r="M36" s="67"/>
      <c r="N36" s="1"/>
      <c r="O36" s="21"/>
      <c r="P36" s="21"/>
      <c r="Q36" s="1"/>
      <c r="R36" s="1"/>
      <c r="S36" s="111"/>
      <c r="T36" s="1"/>
      <c r="U36" s="1"/>
    </row>
    <row r="37" spans="1:21" s="2" customFormat="1">
      <c r="A37" s="35"/>
      <c r="B37" s="1"/>
      <c r="C37" s="66"/>
      <c r="D37" s="56"/>
      <c r="E37" s="57" t="e">
        <f t="shared" si="4"/>
        <v>#N/A</v>
      </c>
      <c r="F37" s="58"/>
      <c r="G37" s="58"/>
      <c r="H37" s="58"/>
      <c r="I37" s="59" t="e">
        <f t="shared" si="6"/>
        <v>#N/A</v>
      </c>
      <c r="J37" s="67"/>
      <c r="K37" s="67"/>
      <c r="L37" s="67"/>
      <c r="M37" s="67"/>
      <c r="N37" s="1"/>
      <c r="O37" s="21"/>
      <c r="P37" s="21"/>
      <c r="Q37" s="1"/>
      <c r="R37" s="1"/>
      <c r="S37" s="111"/>
      <c r="T37" s="1"/>
      <c r="U37" s="1"/>
    </row>
    <row r="38" spans="1:21" s="2" customFormat="1">
      <c r="A38" s="35"/>
      <c r="B38" s="1"/>
      <c r="C38" s="66"/>
      <c r="D38" s="56"/>
      <c r="E38" s="57" t="e">
        <f t="shared" si="4"/>
        <v>#N/A</v>
      </c>
      <c r="F38" s="58"/>
      <c r="G38" s="58"/>
      <c r="H38" s="58"/>
      <c r="I38" s="59" t="e">
        <f t="shared" si="6"/>
        <v>#N/A</v>
      </c>
      <c r="J38" s="67"/>
      <c r="K38" s="67"/>
      <c r="L38" s="67"/>
      <c r="M38" s="67"/>
      <c r="N38" s="1"/>
      <c r="O38" s="21"/>
      <c r="P38" s="21"/>
      <c r="Q38" s="1"/>
      <c r="R38" s="1"/>
      <c r="S38" s="111"/>
      <c r="T38" s="1"/>
      <c r="U38" s="1"/>
    </row>
    <row r="39" spans="1:21" s="2" customFormat="1">
      <c r="A39" s="35"/>
      <c r="B39" s="1"/>
      <c r="C39" s="66"/>
      <c r="D39" s="56"/>
      <c r="E39" s="57" t="e">
        <f t="shared" si="4"/>
        <v>#N/A</v>
      </c>
      <c r="F39" s="58"/>
      <c r="G39" s="58"/>
      <c r="H39" s="58"/>
      <c r="I39" s="59" t="e">
        <f t="shared" si="6"/>
        <v>#N/A</v>
      </c>
      <c r="J39" s="67"/>
      <c r="K39" s="67"/>
      <c r="L39" s="67"/>
      <c r="M39" s="67"/>
      <c r="N39" s="1"/>
      <c r="O39" s="21"/>
      <c r="P39" s="21"/>
      <c r="Q39" s="1"/>
      <c r="R39" s="1"/>
      <c r="S39" s="111"/>
      <c r="T39" s="1"/>
      <c r="U39" s="1"/>
    </row>
    <row r="40" spans="1:21" s="2" customFormat="1">
      <c r="A40" s="35"/>
      <c r="B40" s="1"/>
      <c r="C40" s="66"/>
      <c r="D40" s="56"/>
      <c r="E40" s="57" t="e">
        <f t="shared" si="4"/>
        <v>#N/A</v>
      </c>
      <c r="F40" s="58"/>
      <c r="G40" s="58"/>
      <c r="H40" s="58"/>
      <c r="I40" s="59" t="e">
        <f t="shared" si="6"/>
        <v>#N/A</v>
      </c>
      <c r="J40" s="67"/>
      <c r="K40" s="67"/>
      <c r="L40" s="67"/>
      <c r="M40" s="67"/>
      <c r="N40" s="1"/>
      <c r="O40" s="21"/>
      <c r="P40" s="21"/>
      <c r="Q40" s="1"/>
      <c r="R40" s="1"/>
      <c r="S40" s="111"/>
      <c r="T40" s="1"/>
      <c r="U40" s="1"/>
    </row>
    <row r="41" spans="1:21" s="2" customFormat="1">
      <c r="A41" s="35"/>
      <c r="B41" s="1"/>
      <c r="C41" s="66"/>
      <c r="D41" s="56"/>
      <c r="E41" s="57" t="e">
        <f t="shared" si="4"/>
        <v>#N/A</v>
      </c>
      <c r="F41" s="58"/>
      <c r="G41" s="58"/>
      <c r="H41" s="58"/>
      <c r="I41" s="59" t="e">
        <f t="shared" si="6"/>
        <v>#N/A</v>
      </c>
      <c r="J41" s="67"/>
      <c r="K41" s="67"/>
      <c r="L41" s="67"/>
      <c r="M41" s="67"/>
      <c r="N41" s="1"/>
      <c r="O41" s="21"/>
      <c r="P41" s="21"/>
      <c r="Q41" s="1"/>
      <c r="R41" s="1"/>
      <c r="S41" s="111"/>
      <c r="T41" s="1"/>
      <c r="U41" s="1"/>
    </row>
    <row r="42" spans="1:21" s="2" customFormat="1">
      <c r="A42" s="35"/>
      <c r="B42" s="1"/>
      <c r="C42" s="66"/>
      <c r="D42" s="56"/>
      <c r="E42" s="57" t="e">
        <f t="shared" si="4"/>
        <v>#N/A</v>
      </c>
      <c r="F42" s="58"/>
      <c r="G42" s="58"/>
      <c r="H42" s="58"/>
      <c r="I42" s="59" t="e">
        <f t="shared" si="6"/>
        <v>#N/A</v>
      </c>
      <c r="J42" s="67"/>
      <c r="K42" s="67"/>
      <c r="L42" s="67"/>
      <c r="M42" s="67"/>
      <c r="N42" s="1"/>
      <c r="O42" s="21"/>
      <c r="P42" s="21"/>
      <c r="Q42" s="1"/>
      <c r="R42" s="1"/>
      <c r="S42" s="111"/>
      <c r="T42" s="1"/>
      <c r="U42" s="1"/>
    </row>
    <row r="43" spans="1:21" s="2" customFormat="1">
      <c r="A43" s="35"/>
      <c r="B43" s="1"/>
      <c r="C43" s="66"/>
      <c r="D43" s="56"/>
      <c r="E43" s="57" t="e">
        <f t="shared" si="4"/>
        <v>#N/A</v>
      </c>
      <c r="F43" s="58"/>
      <c r="G43" s="58"/>
      <c r="H43" s="58"/>
      <c r="I43" s="59" t="e">
        <f t="shared" si="6"/>
        <v>#N/A</v>
      </c>
      <c r="J43" s="67"/>
      <c r="K43" s="67"/>
      <c r="L43" s="67"/>
      <c r="M43" s="67"/>
      <c r="N43" s="1"/>
      <c r="O43" s="21"/>
      <c r="P43" s="21"/>
      <c r="Q43" s="1"/>
      <c r="R43" s="1"/>
      <c r="S43" s="111"/>
      <c r="T43" s="1"/>
      <c r="U43" s="1"/>
    </row>
    <row r="44" spans="1:21" s="2" customFormat="1">
      <c r="A44" s="35"/>
      <c r="B44" s="1"/>
      <c r="C44" s="66"/>
      <c r="D44" s="56"/>
      <c r="E44" s="57" t="e">
        <f t="shared" si="4"/>
        <v>#N/A</v>
      </c>
      <c r="F44" s="58"/>
      <c r="G44" s="58"/>
      <c r="H44" s="58"/>
      <c r="I44" s="59" t="e">
        <f t="shared" si="6"/>
        <v>#N/A</v>
      </c>
      <c r="J44" s="67"/>
      <c r="K44" s="67"/>
      <c r="L44" s="67"/>
      <c r="M44" s="67"/>
      <c r="N44" s="1"/>
      <c r="O44" s="21"/>
      <c r="P44" s="21"/>
      <c r="Q44" s="1"/>
      <c r="R44" s="1"/>
      <c r="S44" s="111"/>
      <c r="T44" s="1"/>
      <c r="U44" s="1"/>
    </row>
    <row r="45" spans="1:21" s="2" customFormat="1">
      <c r="A45" s="35"/>
      <c r="B45" s="1"/>
      <c r="C45" s="66"/>
      <c r="D45" s="56"/>
      <c r="E45" s="57" t="e">
        <f t="shared" si="4"/>
        <v>#N/A</v>
      </c>
      <c r="F45" s="58"/>
      <c r="G45" s="58"/>
      <c r="H45" s="58"/>
      <c r="I45" s="59" t="e">
        <f t="shared" si="6"/>
        <v>#N/A</v>
      </c>
      <c r="J45" s="67"/>
      <c r="K45" s="67"/>
      <c r="L45" s="67"/>
      <c r="M45" s="67"/>
      <c r="N45" s="1"/>
      <c r="O45" s="21"/>
      <c r="P45" s="21"/>
      <c r="Q45" s="1"/>
      <c r="R45" s="1"/>
      <c r="S45" s="111"/>
      <c r="T45" s="1"/>
      <c r="U45" s="1"/>
    </row>
    <row r="46" spans="1:21" s="2" customFormat="1">
      <c r="A46" s="35"/>
      <c r="B46" s="1"/>
      <c r="C46" s="66"/>
      <c r="D46" s="56"/>
      <c r="E46" s="57" t="e">
        <f t="shared" si="4"/>
        <v>#N/A</v>
      </c>
      <c r="F46" s="58"/>
      <c r="G46" s="58"/>
      <c r="H46" s="58"/>
      <c r="I46" s="59" t="e">
        <f t="shared" si="6"/>
        <v>#N/A</v>
      </c>
      <c r="J46" s="67"/>
      <c r="K46" s="67"/>
      <c r="L46" s="67"/>
      <c r="M46" s="67"/>
      <c r="N46" s="1"/>
      <c r="O46" s="21"/>
      <c r="P46" s="21"/>
      <c r="Q46" s="1"/>
      <c r="R46" s="1"/>
      <c r="S46" s="111"/>
      <c r="T46" s="1"/>
      <c r="U46" s="1"/>
    </row>
    <row r="47" spans="1:21" s="2" customFormat="1">
      <c r="A47" s="35"/>
      <c r="B47" s="1"/>
      <c r="C47" s="66"/>
      <c r="D47" s="56"/>
      <c r="E47" s="57" t="e">
        <f t="shared" si="4"/>
        <v>#N/A</v>
      </c>
      <c r="F47" s="58"/>
      <c r="G47" s="58"/>
      <c r="H47" s="58"/>
      <c r="I47" s="59" t="e">
        <f t="shared" si="6"/>
        <v>#N/A</v>
      </c>
      <c r="J47" s="67"/>
      <c r="K47" s="67"/>
      <c r="L47" s="67"/>
      <c r="M47" s="67"/>
      <c r="N47" s="1"/>
      <c r="O47" s="21"/>
      <c r="P47" s="21"/>
      <c r="Q47" s="1"/>
      <c r="R47" s="1"/>
      <c r="S47" s="111"/>
      <c r="T47" s="1"/>
      <c r="U47" s="1"/>
    </row>
    <row r="50" spans="3:13" s="1" customFormat="1">
      <c r="C50" s="35"/>
      <c r="D50" s="20"/>
      <c r="F50" s="36"/>
      <c r="G50" s="36"/>
      <c r="H50" s="36"/>
      <c r="I50" s="21"/>
      <c r="J50" s="22"/>
      <c r="K50" s="22"/>
      <c r="L50" s="22"/>
      <c r="M50" s="22"/>
    </row>
    <row r="51" spans="3:13" s="1" customFormat="1">
      <c r="C51" s="35"/>
      <c r="D51" s="20"/>
      <c r="F51" s="36"/>
      <c r="G51" s="36"/>
      <c r="H51" s="36"/>
      <c r="I51" s="21"/>
      <c r="J51" s="22"/>
      <c r="K51" s="22"/>
      <c r="L51" s="22"/>
      <c r="M51" s="22"/>
    </row>
    <row r="52" spans="3:13" s="1" customFormat="1">
      <c r="C52" s="35"/>
      <c r="D52" s="20"/>
      <c r="F52" s="36"/>
      <c r="G52" s="36"/>
      <c r="H52" s="36"/>
      <c r="I52" s="21"/>
      <c r="J52" s="22"/>
      <c r="K52" s="22"/>
      <c r="L52" s="22"/>
      <c r="M52" s="22"/>
    </row>
    <row r="53" spans="3:13" s="1" customFormat="1">
      <c r="C53" s="35"/>
      <c r="D53" s="20"/>
      <c r="F53" s="36"/>
      <c r="G53" s="36"/>
      <c r="H53" s="36"/>
      <c r="I53" s="21"/>
      <c r="J53" s="22"/>
      <c r="K53" s="22"/>
      <c r="L53" s="22"/>
      <c r="M53" s="22"/>
    </row>
    <row r="54" spans="3:13" s="1" customFormat="1">
      <c r="C54" s="35"/>
      <c r="D54" s="20"/>
      <c r="F54" s="36"/>
      <c r="G54" s="36"/>
      <c r="H54" s="36"/>
      <c r="I54" s="21"/>
      <c r="J54" s="22"/>
      <c r="K54" s="22"/>
      <c r="L54" s="22"/>
      <c r="M54" s="22"/>
    </row>
    <row r="55" spans="3:13" s="1" customFormat="1">
      <c r="C55" s="35"/>
      <c r="D55" s="20"/>
      <c r="F55" s="36"/>
      <c r="G55" s="36"/>
      <c r="H55" s="36"/>
      <c r="I55" s="21"/>
      <c r="J55" s="22"/>
      <c r="K55" s="22"/>
      <c r="L55" s="22"/>
      <c r="M55" s="22"/>
    </row>
  </sheetData>
  <sheetProtection password="D279" sheet="1" objects="1" scenarios="1" selectLockedCells="1"/>
  <mergeCells count="2">
    <mergeCell ref="F10:H10"/>
    <mergeCell ref="F4:L4"/>
  </mergeCells>
  <conditionalFormatting sqref="D12:D19">
    <cfRule type="containsErrors" dxfId="164" priority="9">
      <formula>ISERROR(D12)</formula>
    </cfRule>
  </conditionalFormatting>
  <conditionalFormatting sqref="D28:D36">
    <cfRule type="containsErrors" dxfId="163" priority="8">
      <formula>ISERROR(D28)</formula>
    </cfRule>
  </conditionalFormatting>
  <conditionalFormatting sqref="D20:D27">
    <cfRule type="containsErrors" dxfId="162" priority="7">
      <formula>ISERROR(D20)</formula>
    </cfRule>
  </conditionalFormatting>
  <conditionalFormatting sqref="D5">
    <cfRule type="cellIs" dxfId="161" priority="25" stopIfTrue="1" operator="greaterThanOrEqual">
      <formula>0.05</formula>
    </cfRule>
    <cfRule type="cellIs" dxfId="160" priority="26" stopIfTrue="1" operator="between">
      <formula>0.02</formula>
      <formula>0.049999999</formula>
    </cfRule>
    <cfRule type="cellIs" dxfId="159" priority="27" operator="between">
      <formula>0.0000001</formula>
      <formula>0.01999999</formula>
    </cfRule>
    <cfRule type="containsErrors" dxfId="158" priority="28">
      <formula>ISERROR(D5)</formula>
    </cfRule>
  </conditionalFormatting>
  <conditionalFormatting sqref="D4">
    <cfRule type="containsErrors" dxfId="157" priority="1">
      <formula>ISERROR(D4)</formula>
    </cfRule>
    <cfRule type="containsText" dxfId="156" priority="2" operator="containsText" text="High">
      <formula>NOT(ISERROR(SEARCH("High",D4)))</formula>
    </cfRule>
    <cfRule type="containsText" dxfId="155" priority="3" operator="containsText" text="Medium">
      <formula>NOT(ISERROR(SEARCH("Medium",D4)))</formula>
    </cfRule>
    <cfRule type="containsText" dxfId="154" priority="4" operator="containsText" text="low">
      <formula>NOT(ISERROR(SEARCH("low",D4)))</formula>
    </cfRule>
    <cfRule type="containsText" dxfId="153" priority="5" operator="containsText" text="minimal">
      <formula>NOT(ISERROR(SEARCH("minimal",D4)))</formula>
    </cfRule>
  </conditionalFormatting>
  <dataValidations count="4">
    <dataValidation type="whole" allowBlank="1" showInputMessage="1" showErrorMessage="1" errorTitle="Need a number here!" error="This cell contains the target population and is a positive whole number." sqref="B4">
      <formula1>0</formula1>
      <formula2>1000000000</formula2>
    </dataValidation>
    <dataValidation type="list" allowBlank="1" showInputMessage="1" showErrorMessage="1" sqref="H32:H47 H22:H30 H12:H20">
      <formula1>$P$6:$P$9</formula1>
    </dataValidation>
    <dataValidation type="list" allowBlank="1" showInputMessage="1" showErrorMessage="1" errorTitle="Please choose from list!" error="Strength choices are minimal, low, medium, and high, as defined to your right." sqref="H31 H21">
      <formula1>$P$6:$P$9</formula1>
    </dataValidation>
    <dataValidation type="whole" allowBlank="1" showInputMessage="1" showErrorMessage="1" errorTitle="Need a reach number!" error="This cell contains the reached population and must be a whole number greater than 0 and less than the total target population." sqref="F12:F44">
      <formula1>0</formula1>
      <formula2>$B$4</formula2>
    </dataValidation>
  </dataValidations>
  <pageMargins left="0.25" right="0.25" top="0.25" bottom="0.25" header="0" footer="0"/>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GridLines="0" topLeftCell="B12" zoomScale="90" zoomScaleNormal="90" workbookViewId="0">
      <selection activeCell="F12" sqref="F12"/>
    </sheetView>
  </sheetViews>
  <sheetFormatPr defaultRowHeight="12.75"/>
  <cols>
    <col min="1" max="1" width="40" style="35" customWidth="1"/>
    <col min="2" max="2" width="12.7109375" style="1" customWidth="1"/>
    <col min="3" max="3" width="36" style="35" customWidth="1"/>
    <col min="4" max="4" width="16" style="20" customWidth="1"/>
    <col min="5" max="5" width="8" style="1" hidden="1" customWidth="1"/>
    <col min="6" max="6" width="9.7109375" style="36" customWidth="1"/>
    <col min="7" max="7" width="18.5703125" style="36" hidden="1" customWidth="1"/>
    <col min="8" max="8" width="9.7109375" style="36" customWidth="1"/>
    <col min="9" max="9" width="18.5703125" style="21" hidden="1" customWidth="1"/>
    <col min="10" max="13" width="17.42578125" style="22" customWidth="1"/>
    <col min="14" max="14" width="9.140625" style="1" hidden="1" customWidth="1"/>
    <col min="15" max="16" width="9.140625" style="21" hidden="1" customWidth="1"/>
    <col min="17" max="18" width="9.140625" style="1" hidden="1" customWidth="1"/>
    <col min="19" max="19" width="35.85546875" style="113" customWidth="1"/>
    <col min="20" max="20" width="9.140625" style="1"/>
    <col min="21" max="21" width="11.5703125" style="1" bestFit="1" customWidth="1"/>
    <col min="22" max="16384" width="9.140625" style="1"/>
  </cols>
  <sheetData>
    <row r="1" spans="1:20" ht="44.25" customHeight="1">
      <c r="A1" s="85" t="s">
        <v>210</v>
      </c>
      <c r="C1" s="32"/>
    </row>
    <row r="2" spans="1:20" ht="44.25" customHeight="1" thickBot="1">
      <c r="A2" s="33" t="s">
        <v>31</v>
      </c>
      <c r="C2" s="32"/>
      <c r="S2" s="112"/>
    </row>
    <row r="3" spans="1:20" ht="65.25" customHeight="1" thickTop="1">
      <c r="A3" s="87" t="s">
        <v>50</v>
      </c>
      <c r="B3" s="114" t="s">
        <v>5</v>
      </c>
      <c r="D3" s="39" t="s">
        <v>54</v>
      </c>
      <c r="F3" s="37"/>
      <c r="G3" s="37"/>
      <c r="H3" s="38"/>
    </row>
    <row r="4" spans="1:20" ht="57.75" customHeight="1" thickBot="1">
      <c r="A4" s="34" t="s">
        <v>212</v>
      </c>
      <c r="B4" s="115"/>
      <c r="C4" s="45"/>
      <c r="D4" s="121" t="e">
        <f>VLOOKUP(E5,$N$14:$O$19,2)</f>
        <v>#N/A</v>
      </c>
      <c r="E4" s="24" t="s">
        <v>18</v>
      </c>
      <c r="F4" s="313" t="s">
        <v>180</v>
      </c>
      <c r="G4" s="313"/>
      <c r="H4" s="313"/>
      <c r="I4" s="313"/>
      <c r="J4" s="313"/>
      <c r="K4" s="313"/>
      <c r="L4" s="313"/>
    </row>
    <row r="5" spans="1:20" ht="29.25" customHeight="1" thickTop="1" thickBot="1">
      <c r="D5" s="120">
        <f>E5</f>
        <v>0</v>
      </c>
      <c r="E5" s="23">
        <f>SUMIF(E12:E47,"&gt;0",E12:E47)</f>
        <v>0</v>
      </c>
      <c r="H5" s="38"/>
      <c r="N5" s="24" t="s">
        <v>12</v>
      </c>
      <c r="O5" s="25"/>
      <c r="P5" s="25"/>
      <c r="Q5" s="24"/>
      <c r="R5" s="24"/>
    </row>
    <row r="6" spans="1:20" ht="14.25" hidden="1">
      <c r="A6" s="34"/>
      <c r="B6" s="42"/>
      <c r="D6" s="43"/>
      <c r="E6" s="26"/>
      <c r="H6" s="38"/>
      <c r="I6" s="27"/>
      <c r="N6" s="16" t="s">
        <v>2</v>
      </c>
      <c r="O6" s="28">
        <v>0.1</v>
      </c>
      <c r="P6" s="28" t="s">
        <v>4</v>
      </c>
      <c r="Q6" s="18" t="s">
        <v>6</v>
      </c>
      <c r="R6" s="18" t="s">
        <v>7</v>
      </c>
    </row>
    <row r="7" spans="1:20" ht="14.25" hidden="1">
      <c r="A7" s="34"/>
      <c r="B7" s="36"/>
      <c r="D7" s="44"/>
      <c r="G7" s="38"/>
      <c r="I7" s="29"/>
      <c r="N7" s="1" t="s">
        <v>0</v>
      </c>
      <c r="O7" s="21">
        <v>0.02</v>
      </c>
      <c r="P7" s="21" t="s">
        <v>0</v>
      </c>
      <c r="Q7" s="18"/>
      <c r="R7" s="18"/>
    </row>
    <row r="8" spans="1:20" ht="14.25" hidden="1">
      <c r="A8" s="34"/>
      <c r="G8" s="38"/>
      <c r="I8" s="29"/>
      <c r="N8" s="16" t="s">
        <v>1</v>
      </c>
      <c r="O8" s="28">
        <v>0.05</v>
      </c>
      <c r="P8" s="28" t="s">
        <v>1</v>
      </c>
      <c r="Q8" s="18"/>
      <c r="R8" s="18"/>
    </row>
    <row r="9" spans="1:20" ht="14.25" hidden="1">
      <c r="A9" s="34"/>
      <c r="G9" s="38"/>
      <c r="I9" s="29"/>
      <c r="N9" s="16" t="s">
        <v>4</v>
      </c>
      <c r="O9" s="28">
        <v>5.0000000000000001E-3</v>
      </c>
      <c r="P9" s="28" t="s">
        <v>2</v>
      </c>
      <c r="Q9" s="18"/>
      <c r="R9" s="18"/>
    </row>
    <row r="10" spans="1:20" ht="33" customHeight="1">
      <c r="A10" s="34" t="s">
        <v>8</v>
      </c>
      <c r="C10" s="23"/>
      <c r="E10" s="30" t="s">
        <v>48</v>
      </c>
      <c r="F10" s="309" t="s">
        <v>21</v>
      </c>
      <c r="G10" s="310"/>
      <c r="H10" s="311"/>
      <c r="I10" s="31" t="s">
        <v>49</v>
      </c>
      <c r="J10" s="79" t="s">
        <v>88</v>
      </c>
      <c r="K10" s="80"/>
      <c r="L10" s="80"/>
      <c r="M10" s="81"/>
      <c r="N10" s="16"/>
      <c r="O10" s="28"/>
      <c r="P10" s="28"/>
      <c r="Q10" s="18"/>
      <c r="R10" s="18"/>
      <c r="S10" s="110" t="s">
        <v>165</v>
      </c>
    </row>
    <row r="11" spans="1:20" ht="49.5" customHeight="1">
      <c r="A11" s="34" t="s">
        <v>215</v>
      </c>
      <c r="B11" s="75" t="s">
        <v>243</v>
      </c>
      <c r="C11" s="46" t="s">
        <v>10</v>
      </c>
      <c r="D11" s="53" t="s">
        <v>181</v>
      </c>
      <c r="E11" s="54" t="s">
        <v>13</v>
      </c>
      <c r="F11" s="76" t="s">
        <v>20</v>
      </c>
      <c r="G11" s="76"/>
      <c r="H11" s="76" t="s">
        <v>19</v>
      </c>
      <c r="I11" s="55"/>
      <c r="J11" s="53" t="s">
        <v>4</v>
      </c>
      <c r="K11" s="53" t="s">
        <v>0</v>
      </c>
      <c r="L11" s="53" t="s">
        <v>1</v>
      </c>
      <c r="M11" s="53" t="s">
        <v>2</v>
      </c>
      <c r="S11" s="111"/>
      <c r="T11" s="18"/>
    </row>
    <row r="12" spans="1:20" ht="49.5" customHeight="1">
      <c r="A12" s="34" t="s">
        <v>51</v>
      </c>
      <c r="B12" s="102" t="s">
        <v>152</v>
      </c>
      <c r="C12" s="49" t="s">
        <v>136</v>
      </c>
      <c r="D12" s="63" t="e">
        <f t="shared" ref="D12:D19" si="0">VLOOKUP(E12,$N$14:$O$19,2)</f>
        <v>#DIV/0!</v>
      </c>
      <c r="E12" s="61" t="e">
        <f t="shared" ref="E12:E22" si="1">G12*I12</f>
        <v>#DIV/0!</v>
      </c>
      <c r="F12" s="90"/>
      <c r="G12" s="90" t="e">
        <f>F12/$B$4</f>
        <v>#DIV/0!</v>
      </c>
      <c r="H12" s="91"/>
      <c r="I12" s="62" t="e">
        <f>VLOOKUP(H12,$N$6:$O$10,2)</f>
        <v>#N/A</v>
      </c>
      <c r="J12" s="52" t="s">
        <v>114</v>
      </c>
      <c r="K12" s="52" t="s">
        <v>122</v>
      </c>
      <c r="L12" s="52" t="s">
        <v>123</v>
      </c>
      <c r="M12" s="52" t="s">
        <v>124</v>
      </c>
      <c r="S12" s="111"/>
      <c r="T12" s="18"/>
    </row>
    <row r="13" spans="1:20" ht="49.5" customHeight="1">
      <c r="A13" s="34" t="s">
        <v>191</v>
      </c>
      <c r="B13" s="94"/>
      <c r="C13" s="49" t="s">
        <v>125</v>
      </c>
      <c r="D13" s="63" t="e">
        <f t="shared" si="0"/>
        <v>#DIV/0!</v>
      </c>
      <c r="E13" s="61" t="e">
        <f t="shared" si="1"/>
        <v>#DIV/0!</v>
      </c>
      <c r="F13" s="90"/>
      <c r="G13" s="90" t="e">
        <f t="shared" ref="G13:G35" si="2">F13/$B$4</f>
        <v>#DIV/0!</v>
      </c>
      <c r="H13" s="90"/>
      <c r="I13" s="62" t="e">
        <f>VLOOKUP(H13,$N$6:$O$9,2)</f>
        <v>#N/A</v>
      </c>
      <c r="J13" s="52" t="s">
        <v>24</v>
      </c>
      <c r="K13" s="52"/>
      <c r="L13" s="52"/>
      <c r="M13" s="52"/>
      <c r="N13" s="16" t="s">
        <v>17</v>
      </c>
      <c r="O13" s="28"/>
      <c r="P13" s="28"/>
      <c r="S13" s="111"/>
      <c r="T13" s="18"/>
    </row>
    <row r="14" spans="1:20" ht="49.5" customHeight="1">
      <c r="A14" s="34" t="s">
        <v>52</v>
      </c>
      <c r="B14" s="94"/>
      <c r="C14" s="49" t="s">
        <v>137</v>
      </c>
      <c r="D14" s="63" t="e">
        <f t="shared" si="0"/>
        <v>#DIV/0!</v>
      </c>
      <c r="E14" s="61" t="e">
        <f t="shared" si="1"/>
        <v>#DIV/0!</v>
      </c>
      <c r="F14" s="90"/>
      <c r="G14" s="90" t="e">
        <f t="shared" si="2"/>
        <v>#DIV/0!</v>
      </c>
      <c r="H14" s="90"/>
      <c r="I14" s="62" t="e">
        <f>VLOOKUP(H14,$N$6:$O$10,2)</f>
        <v>#N/A</v>
      </c>
      <c r="J14" s="52" t="s">
        <v>126</v>
      </c>
      <c r="K14" s="52" t="s">
        <v>131</v>
      </c>
      <c r="L14" s="52" t="s">
        <v>127</v>
      </c>
      <c r="M14" s="52" t="s">
        <v>128</v>
      </c>
      <c r="N14" s="1">
        <v>9.9999999999999995E-7</v>
      </c>
      <c r="O14" s="16" t="s">
        <v>4</v>
      </c>
      <c r="S14" s="111"/>
    </row>
    <row r="15" spans="1:20" ht="49.5" customHeight="1">
      <c r="A15" s="34" t="s">
        <v>53</v>
      </c>
      <c r="B15" s="94"/>
      <c r="C15" s="49" t="s">
        <v>138</v>
      </c>
      <c r="D15" s="63" t="e">
        <f t="shared" si="0"/>
        <v>#DIV/0!</v>
      </c>
      <c r="E15" s="61" t="e">
        <f t="shared" si="1"/>
        <v>#DIV/0!</v>
      </c>
      <c r="F15" s="90"/>
      <c r="G15" s="90" t="e">
        <f t="shared" si="2"/>
        <v>#DIV/0!</v>
      </c>
      <c r="H15" s="90"/>
      <c r="I15" s="62" t="e">
        <f>VLOOKUP(H15,$N$6:$O$10,2)</f>
        <v>#N/A</v>
      </c>
      <c r="J15" s="22" t="s">
        <v>120</v>
      </c>
      <c r="K15" s="52" t="s">
        <v>119</v>
      </c>
      <c r="L15" s="22" t="s">
        <v>121</v>
      </c>
      <c r="M15" s="52" t="s">
        <v>118</v>
      </c>
      <c r="N15" s="1">
        <v>6.0000000000000001E-3</v>
      </c>
      <c r="O15" s="16" t="s">
        <v>0</v>
      </c>
      <c r="S15" s="111"/>
    </row>
    <row r="16" spans="1:20" ht="49.5" customHeight="1">
      <c r="B16" s="94"/>
      <c r="C16" s="95" t="s">
        <v>115</v>
      </c>
      <c r="D16" s="63" t="e">
        <f t="shared" si="0"/>
        <v>#DIV/0!</v>
      </c>
      <c r="E16" s="61" t="e">
        <f t="shared" si="1"/>
        <v>#DIV/0!</v>
      </c>
      <c r="F16" s="90"/>
      <c r="G16" s="90" t="e">
        <f t="shared" si="2"/>
        <v>#DIV/0!</v>
      </c>
      <c r="H16" s="90"/>
      <c r="I16" s="62" t="e">
        <f>VLOOKUP(H16,$N$6:$O$9,2)</f>
        <v>#N/A</v>
      </c>
      <c r="J16" s="52" t="s">
        <v>24</v>
      </c>
      <c r="K16" s="52"/>
      <c r="L16" s="52"/>
      <c r="M16" s="52"/>
      <c r="O16" s="16"/>
      <c r="S16" s="111"/>
    </row>
    <row r="17" spans="1:21" ht="49.5" customHeight="1">
      <c r="A17" s="34"/>
      <c r="B17" s="94"/>
      <c r="C17" s="95" t="s">
        <v>116</v>
      </c>
      <c r="D17" s="63" t="e">
        <f t="shared" si="0"/>
        <v>#DIV/0!</v>
      </c>
      <c r="E17" s="61" t="e">
        <f t="shared" si="1"/>
        <v>#DIV/0!</v>
      </c>
      <c r="F17" s="90"/>
      <c r="G17" s="90" t="e">
        <f t="shared" si="2"/>
        <v>#DIV/0!</v>
      </c>
      <c r="H17" s="91"/>
      <c r="I17" s="62" t="e">
        <f>VLOOKUP(H17,$N$6:$O$9,2)</f>
        <v>#N/A</v>
      </c>
      <c r="J17" s="52" t="s">
        <v>24</v>
      </c>
      <c r="K17" s="52"/>
      <c r="L17" s="52"/>
      <c r="M17" s="52"/>
      <c r="N17" s="1">
        <v>0.02</v>
      </c>
      <c r="O17" s="16" t="s">
        <v>1</v>
      </c>
      <c r="S17" s="111"/>
    </row>
    <row r="18" spans="1:21" ht="49.5" customHeight="1">
      <c r="B18" s="96"/>
      <c r="C18" s="95" t="s">
        <v>117</v>
      </c>
      <c r="D18" s="63" t="e">
        <f t="shared" si="0"/>
        <v>#DIV/0!</v>
      </c>
      <c r="E18" s="61" t="e">
        <f t="shared" si="1"/>
        <v>#DIV/0!</v>
      </c>
      <c r="F18" s="90"/>
      <c r="G18" s="90" t="e">
        <f t="shared" si="2"/>
        <v>#DIV/0!</v>
      </c>
      <c r="H18" s="91"/>
      <c r="I18" s="62" t="e">
        <f>VLOOKUP(H18,$N$6:$O$10,2)</f>
        <v>#N/A</v>
      </c>
      <c r="J18" s="52" t="s">
        <v>24</v>
      </c>
      <c r="K18" s="52"/>
      <c r="L18" s="52"/>
      <c r="M18" s="52"/>
      <c r="S18" s="111"/>
    </row>
    <row r="19" spans="1:21" ht="49.5" customHeight="1">
      <c r="A19" s="84"/>
      <c r="B19" s="97"/>
      <c r="C19" s="95" t="s">
        <v>129</v>
      </c>
      <c r="D19" s="63" t="e">
        <f t="shared" si="0"/>
        <v>#DIV/0!</v>
      </c>
      <c r="E19" s="61" t="e">
        <f t="shared" si="1"/>
        <v>#DIV/0!</v>
      </c>
      <c r="F19" s="90"/>
      <c r="G19" s="90" t="e">
        <f t="shared" si="2"/>
        <v>#DIV/0!</v>
      </c>
      <c r="H19" s="91"/>
      <c r="I19" s="62" t="e">
        <f>VLOOKUP(H19,$N$6:$O$10,2)</f>
        <v>#N/A</v>
      </c>
      <c r="J19" s="52" t="s">
        <v>24</v>
      </c>
      <c r="K19" s="52"/>
      <c r="L19" s="52"/>
      <c r="M19" s="52"/>
      <c r="N19" s="1">
        <v>0.05</v>
      </c>
      <c r="O19" s="16" t="s">
        <v>2</v>
      </c>
      <c r="S19" s="111"/>
    </row>
    <row r="20" spans="1:21" ht="49.5" customHeight="1">
      <c r="B20" s="71" t="s">
        <v>213</v>
      </c>
      <c r="C20" s="48" t="s">
        <v>136</v>
      </c>
      <c r="D20" s="60" t="e">
        <f t="shared" ref="D20:D27" si="3">VLOOKUP(E20,$N$14:$O$19,2)</f>
        <v>#DIV/0!</v>
      </c>
      <c r="E20" s="57" t="e">
        <f t="shared" si="1"/>
        <v>#DIV/0!</v>
      </c>
      <c r="F20" s="90"/>
      <c r="G20" s="90" t="e">
        <f t="shared" si="2"/>
        <v>#DIV/0!</v>
      </c>
      <c r="H20" s="90"/>
      <c r="I20" s="59" t="e">
        <f>VLOOKUP(H20,$N$6:$O$10,2)</f>
        <v>#N/A</v>
      </c>
      <c r="J20" s="51" t="s">
        <v>114</v>
      </c>
      <c r="K20" s="51" t="s">
        <v>130</v>
      </c>
      <c r="L20" s="51" t="s">
        <v>122</v>
      </c>
      <c r="M20" s="51" t="s">
        <v>123</v>
      </c>
      <c r="S20" s="111"/>
      <c r="U20" s="26"/>
    </row>
    <row r="21" spans="1:21" ht="49.5" customHeight="1">
      <c r="B21" s="73"/>
      <c r="C21" s="48" t="s">
        <v>125</v>
      </c>
      <c r="D21" s="60" t="e">
        <f t="shared" si="3"/>
        <v>#DIV/0!</v>
      </c>
      <c r="E21" s="57" t="e">
        <f t="shared" si="1"/>
        <v>#DIV/0!</v>
      </c>
      <c r="F21" s="90"/>
      <c r="G21" s="90" t="e">
        <f t="shared" si="2"/>
        <v>#DIV/0!</v>
      </c>
      <c r="H21" s="90"/>
      <c r="I21" s="59" t="e">
        <f>VLOOKUP(H21,$N$6:$O$9,2)</f>
        <v>#N/A</v>
      </c>
      <c r="J21" s="51" t="s">
        <v>24</v>
      </c>
      <c r="K21" s="51"/>
      <c r="L21" s="51"/>
      <c r="M21" s="51"/>
      <c r="S21" s="111"/>
    </row>
    <row r="22" spans="1:21" ht="49.5" customHeight="1">
      <c r="B22" s="92"/>
      <c r="C22" s="48" t="s">
        <v>137</v>
      </c>
      <c r="D22" s="60" t="e">
        <f t="shared" si="3"/>
        <v>#DIV/0!</v>
      </c>
      <c r="E22" s="57" t="e">
        <f t="shared" si="1"/>
        <v>#DIV/0!</v>
      </c>
      <c r="F22" s="90"/>
      <c r="G22" s="90" t="e">
        <f t="shared" si="2"/>
        <v>#DIV/0!</v>
      </c>
      <c r="H22" s="90"/>
      <c r="I22" s="59" t="e">
        <f>VLOOKUP(H22,$N$6:$O$10,2)</f>
        <v>#N/A</v>
      </c>
      <c r="J22" s="51" t="s">
        <v>134</v>
      </c>
      <c r="K22" s="51" t="s">
        <v>132</v>
      </c>
      <c r="L22" s="51" t="s">
        <v>131</v>
      </c>
      <c r="M22" s="51" t="s">
        <v>127</v>
      </c>
      <c r="S22" s="111"/>
    </row>
    <row r="23" spans="1:21" ht="49.5" customHeight="1">
      <c r="B23" s="72"/>
      <c r="C23" s="48" t="s">
        <v>138</v>
      </c>
      <c r="D23" s="60" t="e">
        <f t="shared" si="3"/>
        <v>#DIV/0!</v>
      </c>
      <c r="E23" s="57" t="e">
        <f t="shared" ref="E23:E47" si="4">G23*I23</f>
        <v>#DIV/0!</v>
      </c>
      <c r="F23" s="90"/>
      <c r="G23" s="90" t="e">
        <f t="shared" si="2"/>
        <v>#DIV/0!</v>
      </c>
      <c r="H23" s="90"/>
      <c r="I23" s="59" t="e">
        <f>VLOOKUP(H23,$N$6:$O$10,2)</f>
        <v>#N/A</v>
      </c>
      <c r="J23" s="51" t="s">
        <v>133</v>
      </c>
      <c r="K23" s="51" t="s">
        <v>120</v>
      </c>
      <c r="L23" s="51" t="s">
        <v>119</v>
      </c>
      <c r="M23" s="51" t="s">
        <v>121</v>
      </c>
      <c r="S23" s="111"/>
    </row>
    <row r="24" spans="1:21" ht="49.5" customHeight="1">
      <c r="B24" s="72"/>
      <c r="C24" s="89" t="s">
        <v>115</v>
      </c>
      <c r="D24" s="60" t="e">
        <f t="shared" si="3"/>
        <v>#DIV/0!</v>
      </c>
      <c r="E24" s="57" t="e">
        <f t="shared" si="4"/>
        <v>#DIV/0!</v>
      </c>
      <c r="F24" s="90"/>
      <c r="G24" s="90" t="e">
        <f t="shared" si="2"/>
        <v>#DIV/0!</v>
      </c>
      <c r="H24" s="90"/>
      <c r="I24" s="59" t="e">
        <f>VLOOKUP(H24,$N$6:$O$9,2)</f>
        <v>#N/A</v>
      </c>
      <c r="J24" s="51" t="s">
        <v>24</v>
      </c>
      <c r="K24" s="51"/>
      <c r="L24" s="51"/>
      <c r="M24" s="51"/>
      <c r="S24" s="111"/>
    </row>
    <row r="25" spans="1:21" ht="49.5" customHeight="1">
      <c r="B25" s="72"/>
      <c r="C25" s="89" t="s">
        <v>116</v>
      </c>
      <c r="D25" s="60" t="e">
        <f t="shared" si="3"/>
        <v>#DIV/0!</v>
      </c>
      <c r="E25" s="57" t="e">
        <f t="shared" si="4"/>
        <v>#DIV/0!</v>
      </c>
      <c r="F25" s="90"/>
      <c r="G25" s="90" t="e">
        <f t="shared" si="2"/>
        <v>#DIV/0!</v>
      </c>
      <c r="H25" s="90"/>
      <c r="I25" s="59" t="e">
        <f>VLOOKUP(H25,$N$6:$O$9,2)</f>
        <v>#N/A</v>
      </c>
      <c r="J25" s="51" t="s">
        <v>24</v>
      </c>
      <c r="K25" s="51"/>
      <c r="L25" s="51"/>
      <c r="M25" s="51"/>
      <c r="S25" s="111"/>
    </row>
    <row r="26" spans="1:21" ht="49.5" customHeight="1">
      <c r="B26" s="72"/>
      <c r="C26" s="89" t="s">
        <v>117</v>
      </c>
      <c r="D26" s="60" t="e">
        <f t="shared" si="3"/>
        <v>#DIV/0!</v>
      </c>
      <c r="E26" s="57" t="e">
        <f t="shared" si="4"/>
        <v>#DIV/0!</v>
      </c>
      <c r="F26" s="90"/>
      <c r="G26" s="90" t="e">
        <f t="shared" si="2"/>
        <v>#DIV/0!</v>
      </c>
      <c r="H26" s="90"/>
      <c r="I26" s="59" t="e">
        <f>VLOOKUP(H26,$N$6:$O$10,2)</f>
        <v>#N/A</v>
      </c>
      <c r="J26" s="51" t="s">
        <v>24</v>
      </c>
      <c r="K26" s="51"/>
      <c r="L26" s="51"/>
      <c r="M26" s="51"/>
      <c r="S26" s="111"/>
    </row>
    <row r="27" spans="1:21" ht="49.5" customHeight="1">
      <c r="A27" s="84"/>
      <c r="B27" s="93"/>
      <c r="C27" s="89" t="s">
        <v>129</v>
      </c>
      <c r="D27" s="60" t="e">
        <f t="shared" si="3"/>
        <v>#DIV/0!</v>
      </c>
      <c r="E27" s="57" t="e">
        <f t="shared" si="4"/>
        <v>#DIV/0!</v>
      </c>
      <c r="F27" s="90"/>
      <c r="G27" s="90" t="e">
        <f t="shared" si="2"/>
        <v>#DIV/0!</v>
      </c>
      <c r="H27" s="90"/>
      <c r="I27" s="59" t="e">
        <f>VLOOKUP(H27,$N$6:$O$10,2)</f>
        <v>#N/A</v>
      </c>
      <c r="J27" s="51" t="s">
        <v>24</v>
      </c>
      <c r="K27" s="51"/>
      <c r="L27" s="51"/>
      <c r="M27" s="51"/>
      <c r="S27" s="111"/>
    </row>
    <row r="28" spans="1:21" ht="49.5" customHeight="1">
      <c r="B28" s="68" t="s">
        <v>153</v>
      </c>
      <c r="C28" s="49" t="s">
        <v>136</v>
      </c>
      <c r="D28" s="63" t="e">
        <f t="shared" ref="D28:D35" si="5">VLOOKUP(E28,$N$14:$O$19,2)</f>
        <v>#DIV/0!</v>
      </c>
      <c r="E28" s="64" t="e">
        <f t="shared" si="4"/>
        <v>#DIV/0!</v>
      </c>
      <c r="F28" s="90"/>
      <c r="G28" s="90" t="e">
        <f t="shared" si="2"/>
        <v>#DIV/0!</v>
      </c>
      <c r="H28" s="90"/>
      <c r="I28" s="65" t="e">
        <f>VLOOKUP(H28,$N$6:$O$9,2)</f>
        <v>#N/A</v>
      </c>
      <c r="J28" s="52" t="s">
        <v>114</v>
      </c>
      <c r="K28" s="52" t="s">
        <v>122</v>
      </c>
      <c r="L28" s="52" t="s">
        <v>123</v>
      </c>
      <c r="M28" s="52" t="s">
        <v>124</v>
      </c>
      <c r="S28" s="111"/>
    </row>
    <row r="29" spans="1:21" ht="49.5" customHeight="1">
      <c r="B29" s="70"/>
      <c r="C29" s="49" t="s">
        <v>125</v>
      </c>
      <c r="D29" s="56" t="e">
        <f t="shared" si="5"/>
        <v>#DIV/0!</v>
      </c>
      <c r="E29" s="57" t="e">
        <f t="shared" si="4"/>
        <v>#DIV/0!</v>
      </c>
      <c r="F29" s="90"/>
      <c r="G29" s="90" t="e">
        <f t="shared" si="2"/>
        <v>#DIV/0!</v>
      </c>
      <c r="H29" s="90"/>
      <c r="I29" s="59" t="e">
        <f>VLOOKUP(H29,$N$6:$O$10,2)</f>
        <v>#N/A</v>
      </c>
      <c r="J29" s="50" t="s">
        <v>24</v>
      </c>
      <c r="K29" s="50"/>
      <c r="L29" s="50"/>
      <c r="M29" s="50"/>
      <c r="S29" s="111"/>
    </row>
    <row r="30" spans="1:21" ht="49.5" customHeight="1">
      <c r="B30" s="69"/>
      <c r="C30" s="49" t="s">
        <v>137</v>
      </c>
      <c r="D30" s="56" t="e">
        <f t="shared" si="5"/>
        <v>#DIV/0!</v>
      </c>
      <c r="E30" s="57" t="e">
        <f t="shared" si="4"/>
        <v>#DIV/0!</v>
      </c>
      <c r="F30" s="90"/>
      <c r="G30" s="90" t="e">
        <f t="shared" si="2"/>
        <v>#DIV/0!</v>
      </c>
      <c r="H30" s="90"/>
      <c r="I30" s="59" t="e">
        <f>VLOOKUP(H30,$N$6:$O$10,2)</f>
        <v>#N/A</v>
      </c>
      <c r="J30" s="50" t="s">
        <v>126</v>
      </c>
      <c r="K30" s="50" t="s">
        <v>127</v>
      </c>
      <c r="L30" s="50" t="s">
        <v>127</v>
      </c>
      <c r="M30" s="50" t="s">
        <v>128</v>
      </c>
      <c r="S30" s="111"/>
    </row>
    <row r="31" spans="1:21" ht="49.5" customHeight="1">
      <c r="B31" s="69"/>
      <c r="C31" s="49" t="s">
        <v>138</v>
      </c>
      <c r="D31" s="56" t="e">
        <f t="shared" si="5"/>
        <v>#DIV/0!</v>
      </c>
      <c r="E31" s="57" t="e">
        <f t="shared" si="4"/>
        <v>#DIV/0!</v>
      </c>
      <c r="F31" s="90"/>
      <c r="G31" s="90" t="e">
        <f t="shared" si="2"/>
        <v>#DIV/0!</v>
      </c>
      <c r="H31" s="90"/>
      <c r="I31" s="59" t="e">
        <f>VLOOKUP(H31,$N$6:$O$9,2)</f>
        <v>#N/A</v>
      </c>
      <c r="J31" s="50" t="s">
        <v>120</v>
      </c>
      <c r="K31" s="50" t="s">
        <v>119</v>
      </c>
      <c r="L31" s="50" t="s">
        <v>121</v>
      </c>
      <c r="M31" s="50" t="s">
        <v>118</v>
      </c>
      <c r="S31" s="111"/>
    </row>
    <row r="32" spans="1:21" ht="49.5" customHeight="1">
      <c r="B32" s="69"/>
      <c r="C32" s="95" t="s">
        <v>115</v>
      </c>
      <c r="D32" s="56" t="e">
        <f t="shared" si="5"/>
        <v>#DIV/0!</v>
      </c>
      <c r="E32" s="57" t="e">
        <f t="shared" si="4"/>
        <v>#DIV/0!</v>
      </c>
      <c r="F32" s="90"/>
      <c r="G32" s="90" t="e">
        <f t="shared" si="2"/>
        <v>#DIV/0!</v>
      </c>
      <c r="H32" s="90"/>
      <c r="I32" s="59" t="e">
        <f>VLOOKUP(H32,$N$6:$O$9,2)</f>
        <v>#N/A</v>
      </c>
      <c r="J32" s="50" t="s">
        <v>24</v>
      </c>
      <c r="K32" s="50"/>
      <c r="L32" s="50"/>
      <c r="M32" s="50"/>
      <c r="S32" s="111"/>
    </row>
    <row r="33" spans="1:21" ht="49.5" customHeight="1">
      <c r="B33" s="69"/>
      <c r="C33" s="95" t="s">
        <v>116</v>
      </c>
      <c r="D33" s="56" t="e">
        <f t="shared" si="5"/>
        <v>#DIV/0!</v>
      </c>
      <c r="E33" s="57" t="e">
        <f t="shared" si="4"/>
        <v>#DIV/0!</v>
      </c>
      <c r="F33" s="90"/>
      <c r="G33" s="90" t="e">
        <f t="shared" si="2"/>
        <v>#DIV/0!</v>
      </c>
      <c r="H33" s="90"/>
      <c r="I33" s="59" t="e">
        <f>VLOOKUP(H33,$N$6:$O$10,2)</f>
        <v>#N/A</v>
      </c>
      <c r="J33" s="50" t="s">
        <v>24</v>
      </c>
      <c r="K33" s="50"/>
      <c r="L33" s="50"/>
      <c r="M33" s="50"/>
      <c r="S33" s="111"/>
    </row>
    <row r="34" spans="1:21" ht="49.5" customHeight="1">
      <c r="A34" s="84"/>
      <c r="B34" s="69"/>
      <c r="C34" s="95" t="s">
        <v>117</v>
      </c>
      <c r="D34" s="56" t="e">
        <f t="shared" si="5"/>
        <v>#DIV/0!</v>
      </c>
      <c r="E34" s="57" t="e">
        <f t="shared" si="4"/>
        <v>#DIV/0!</v>
      </c>
      <c r="F34" s="90"/>
      <c r="G34" s="90" t="e">
        <f t="shared" si="2"/>
        <v>#DIV/0!</v>
      </c>
      <c r="H34" s="90"/>
      <c r="I34" s="59" t="e">
        <f>VLOOKUP(H34,$N$6:$O$10,2)</f>
        <v>#N/A</v>
      </c>
      <c r="J34" s="50" t="s">
        <v>24</v>
      </c>
      <c r="K34" s="50"/>
      <c r="L34" s="50"/>
      <c r="M34" s="50"/>
      <c r="S34" s="111"/>
    </row>
    <row r="35" spans="1:21" s="2" customFormat="1" ht="49.5" customHeight="1">
      <c r="A35" s="35"/>
      <c r="B35" s="74"/>
      <c r="C35" s="95" t="s">
        <v>129</v>
      </c>
      <c r="D35" s="56" t="e">
        <f t="shared" si="5"/>
        <v>#DIV/0!</v>
      </c>
      <c r="E35" s="100" t="e">
        <f t="shared" si="4"/>
        <v>#DIV/0!</v>
      </c>
      <c r="F35" s="90"/>
      <c r="G35" s="90" t="e">
        <f t="shared" si="2"/>
        <v>#DIV/0!</v>
      </c>
      <c r="H35" s="90"/>
      <c r="I35" s="59" t="e">
        <f>VLOOKUP(H35,$N$6:$O$10,2)</f>
        <v>#N/A</v>
      </c>
      <c r="J35" s="67" t="s">
        <v>24</v>
      </c>
      <c r="K35" s="67"/>
      <c r="L35" s="67"/>
      <c r="M35" s="67"/>
      <c r="N35" s="1"/>
      <c r="O35" s="21"/>
      <c r="P35" s="21"/>
      <c r="Q35" s="1"/>
      <c r="R35" s="1"/>
      <c r="S35" s="111"/>
      <c r="T35" s="1"/>
      <c r="U35" s="1"/>
    </row>
    <row r="36" spans="1:21" s="2" customFormat="1">
      <c r="A36" s="35"/>
      <c r="B36" s="1"/>
      <c r="C36" s="66"/>
      <c r="D36" s="56"/>
      <c r="E36" s="57" t="e">
        <f t="shared" si="4"/>
        <v>#N/A</v>
      </c>
      <c r="F36" s="90"/>
      <c r="G36" s="58"/>
      <c r="H36" s="58"/>
      <c r="I36" s="59" t="e">
        <f t="shared" ref="I36:I47" si="6">VLOOKUP(H36,$N$6:$O$10,2)</f>
        <v>#N/A</v>
      </c>
      <c r="J36" s="67"/>
      <c r="K36" s="67"/>
      <c r="L36" s="67"/>
      <c r="M36" s="67"/>
      <c r="N36" s="1"/>
      <c r="O36" s="21"/>
      <c r="P36" s="21"/>
      <c r="Q36" s="1"/>
      <c r="R36" s="1"/>
      <c r="S36" s="111"/>
      <c r="T36" s="1"/>
      <c r="U36" s="1"/>
    </row>
    <row r="37" spans="1:21" s="2" customFormat="1">
      <c r="A37" s="35"/>
      <c r="B37" s="1"/>
      <c r="C37" s="66"/>
      <c r="D37" s="56"/>
      <c r="E37" s="57" t="e">
        <f t="shared" si="4"/>
        <v>#N/A</v>
      </c>
      <c r="F37" s="58"/>
      <c r="G37" s="58"/>
      <c r="H37" s="58"/>
      <c r="I37" s="59" t="e">
        <f t="shared" si="6"/>
        <v>#N/A</v>
      </c>
      <c r="J37" s="67"/>
      <c r="K37" s="67"/>
      <c r="L37" s="67"/>
      <c r="M37" s="67"/>
      <c r="N37" s="1"/>
      <c r="O37" s="21"/>
      <c r="P37" s="21"/>
      <c r="Q37" s="1"/>
      <c r="R37" s="1"/>
      <c r="S37" s="111"/>
      <c r="T37" s="1"/>
      <c r="U37" s="1"/>
    </row>
    <row r="38" spans="1:21" s="2" customFormat="1">
      <c r="A38" s="35"/>
      <c r="B38" s="1"/>
      <c r="C38" s="66"/>
      <c r="D38" s="56"/>
      <c r="E38" s="57" t="e">
        <f t="shared" si="4"/>
        <v>#N/A</v>
      </c>
      <c r="F38" s="58"/>
      <c r="G38" s="58"/>
      <c r="H38" s="58"/>
      <c r="I38" s="59" t="e">
        <f t="shared" si="6"/>
        <v>#N/A</v>
      </c>
      <c r="J38" s="67"/>
      <c r="K38" s="67"/>
      <c r="L38" s="67"/>
      <c r="M38" s="67"/>
      <c r="N38" s="1"/>
      <c r="O38" s="21"/>
      <c r="P38" s="21"/>
      <c r="Q38" s="1"/>
      <c r="R38" s="1"/>
      <c r="S38" s="111"/>
      <c r="T38" s="1"/>
      <c r="U38" s="1"/>
    </row>
    <row r="39" spans="1:21" s="2" customFormat="1">
      <c r="A39" s="35"/>
      <c r="B39" s="1"/>
      <c r="C39" s="66"/>
      <c r="D39" s="56"/>
      <c r="E39" s="57" t="e">
        <f t="shared" si="4"/>
        <v>#N/A</v>
      </c>
      <c r="F39" s="58"/>
      <c r="G39" s="58"/>
      <c r="H39" s="58"/>
      <c r="I39" s="59" t="e">
        <f t="shared" si="6"/>
        <v>#N/A</v>
      </c>
      <c r="J39" s="67"/>
      <c r="K39" s="67"/>
      <c r="L39" s="67"/>
      <c r="M39" s="67"/>
      <c r="N39" s="1"/>
      <c r="O39" s="21"/>
      <c r="P39" s="21"/>
      <c r="Q39" s="1"/>
      <c r="R39" s="1"/>
      <c r="S39" s="111"/>
      <c r="T39" s="1"/>
      <c r="U39" s="1"/>
    </row>
    <row r="40" spans="1:21" s="2" customFormat="1">
      <c r="A40" s="35"/>
      <c r="B40" s="1"/>
      <c r="C40" s="66"/>
      <c r="D40" s="56"/>
      <c r="E40" s="57" t="e">
        <f t="shared" si="4"/>
        <v>#N/A</v>
      </c>
      <c r="F40" s="58"/>
      <c r="G40" s="58"/>
      <c r="H40" s="58"/>
      <c r="I40" s="59" t="e">
        <f t="shared" si="6"/>
        <v>#N/A</v>
      </c>
      <c r="J40" s="67"/>
      <c r="K40" s="67"/>
      <c r="L40" s="67"/>
      <c r="M40" s="67"/>
      <c r="N40" s="1"/>
      <c r="O40" s="21"/>
      <c r="P40" s="21"/>
      <c r="Q40" s="1"/>
      <c r="R40" s="1"/>
      <c r="S40" s="111"/>
      <c r="T40" s="1"/>
      <c r="U40" s="1"/>
    </row>
    <row r="41" spans="1:21" s="2" customFormat="1">
      <c r="A41" s="35"/>
      <c r="B41" s="1"/>
      <c r="C41" s="66"/>
      <c r="D41" s="56"/>
      <c r="E41" s="57" t="e">
        <f t="shared" si="4"/>
        <v>#N/A</v>
      </c>
      <c r="F41" s="58"/>
      <c r="G41" s="58"/>
      <c r="H41" s="58"/>
      <c r="I41" s="59" t="e">
        <f t="shared" si="6"/>
        <v>#N/A</v>
      </c>
      <c r="J41" s="67"/>
      <c r="K41" s="67"/>
      <c r="L41" s="67"/>
      <c r="M41" s="67"/>
      <c r="N41" s="1"/>
      <c r="O41" s="21"/>
      <c r="P41" s="21"/>
      <c r="Q41" s="1"/>
      <c r="R41" s="1"/>
      <c r="S41" s="111"/>
      <c r="T41" s="1"/>
      <c r="U41" s="1"/>
    </row>
    <row r="42" spans="1:21" s="2" customFormat="1">
      <c r="A42" s="35"/>
      <c r="B42" s="1"/>
      <c r="C42" s="66"/>
      <c r="D42" s="56"/>
      <c r="E42" s="57" t="e">
        <f t="shared" si="4"/>
        <v>#N/A</v>
      </c>
      <c r="F42" s="58"/>
      <c r="G42" s="58"/>
      <c r="H42" s="58"/>
      <c r="I42" s="59" t="e">
        <f t="shared" si="6"/>
        <v>#N/A</v>
      </c>
      <c r="J42" s="67"/>
      <c r="K42" s="67"/>
      <c r="L42" s="67"/>
      <c r="M42" s="67"/>
      <c r="N42" s="1"/>
      <c r="O42" s="21"/>
      <c r="P42" s="21"/>
      <c r="Q42" s="1"/>
      <c r="R42" s="1"/>
      <c r="S42" s="111"/>
      <c r="T42" s="1"/>
      <c r="U42" s="1"/>
    </row>
    <row r="43" spans="1:21" s="2" customFormat="1">
      <c r="A43" s="35"/>
      <c r="B43" s="1"/>
      <c r="C43" s="66"/>
      <c r="D43" s="56"/>
      <c r="E43" s="57" t="e">
        <f t="shared" si="4"/>
        <v>#N/A</v>
      </c>
      <c r="F43" s="58"/>
      <c r="G43" s="58"/>
      <c r="H43" s="58"/>
      <c r="I43" s="59" t="e">
        <f t="shared" si="6"/>
        <v>#N/A</v>
      </c>
      <c r="J43" s="67"/>
      <c r="K43" s="67"/>
      <c r="L43" s="67"/>
      <c r="M43" s="67"/>
      <c r="N43" s="1"/>
      <c r="O43" s="21"/>
      <c r="P43" s="21"/>
      <c r="Q43" s="1"/>
      <c r="R43" s="1"/>
      <c r="S43" s="111"/>
      <c r="T43" s="1"/>
      <c r="U43" s="1"/>
    </row>
    <row r="44" spans="1:21" s="2" customFormat="1">
      <c r="A44" s="35"/>
      <c r="B44" s="1"/>
      <c r="C44" s="66"/>
      <c r="D44" s="56"/>
      <c r="E44" s="57" t="e">
        <f t="shared" si="4"/>
        <v>#N/A</v>
      </c>
      <c r="F44" s="58"/>
      <c r="G44" s="58"/>
      <c r="H44" s="58"/>
      <c r="I44" s="59" t="e">
        <f t="shared" si="6"/>
        <v>#N/A</v>
      </c>
      <c r="J44" s="67"/>
      <c r="K44" s="67"/>
      <c r="L44" s="67"/>
      <c r="M44" s="67"/>
      <c r="N44" s="1"/>
      <c r="O44" s="21"/>
      <c r="P44" s="21"/>
      <c r="Q44" s="1"/>
      <c r="R44" s="1"/>
      <c r="S44" s="111"/>
      <c r="T44" s="1"/>
      <c r="U44" s="1"/>
    </row>
    <row r="45" spans="1:21" s="2" customFormat="1">
      <c r="A45" s="35"/>
      <c r="B45" s="1"/>
      <c r="C45" s="66"/>
      <c r="D45" s="56"/>
      <c r="E45" s="57" t="e">
        <f t="shared" si="4"/>
        <v>#N/A</v>
      </c>
      <c r="F45" s="58"/>
      <c r="G45" s="58"/>
      <c r="H45" s="58"/>
      <c r="I45" s="59" t="e">
        <f t="shared" si="6"/>
        <v>#N/A</v>
      </c>
      <c r="J45" s="67"/>
      <c r="K45" s="67"/>
      <c r="L45" s="67"/>
      <c r="M45" s="67"/>
      <c r="N45" s="1"/>
      <c r="O45" s="21"/>
      <c r="P45" s="21"/>
      <c r="Q45" s="1"/>
      <c r="R45" s="1"/>
      <c r="S45" s="111"/>
      <c r="T45" s="1"/>
      <c r="U45" s="1"/>
    </row>
    <row r="46" spans="1:21" s="2" customFormat="1">
      <c r="A46" s="35"/>
      <c r="B46" s="1"/>
      <c r="C46" s="66"/>
      <c r="D46" s="56"/>
      <c r="E46" s="57" t="e">
        <f t="shared" si="4"/>
        <v>#N/A</v>
      </c>
      <c r="F46" s="58"/>
      <c r="G46" s="58"/>
      <c r="H46" s="58"/>
      <c r="I46" s="59" t="e">
        <f t="shared" si="6"/>
        <v>#N/A</v>
      </c>
      <c r="J46" s="67"/>
      <c r="K46" s="67"/>
      <c r="L46" s="67"/>
      <c r="M46" s="67"/>
      <c r="N46" s="1"/>
      <c r="O46" s="21"/>
      <c r="P46" s="21"/>
      <c r="Q46" s="1"/>
      <c r="R46" s="1"/>
      <c r="S46" s="111"/>
      <c r="T46" s="1"/>
      <c r="U46" s="1"/>
    </row>
    <row r="47" spans="1:21" s="2" customFormat="1">
      <c r="A47" s="35"/>
      <c r="B47" s="1"/>
      <c r="C47" s="66"/>
      <c r="D47" s="56"/>
      <c r="E47" s="57" t="e">
        <f t="shared" si="4"/>
        <v>#N/A</v>
      </c>
      <c r="F47" s="58"/>
      <c r="G47" s="58"/>
      <c r="H47" s="58"/>
      <c r="I47" s="59" t="e">
        <f t="shared" si="6"/>
        <v>#N/A</v>
      </c>
      <c r="J47" s="67"/>
      <c r="K47" s="67"/>
      <c r="L47" s="67"/>
      <c r="M47" s="67"/>
      <c r="N47" s="1"/>
      <c r="O47" s="21"/>
      <c r="P47" s="21"/>
      <c r="Q47" s="1"/>
      <c r="R47" s="1"/>
      <c r="S47" s="111"/>
      <c r="T47" s="1"/>
      <c r="U47" s="1"/>
    </row>
    <row r="50" spans="3:13" s="1" customFormat="1">
      <c r="C50" s="35"/>
      <c r="D50" s="20"/>
      <c r="F50" s="36"/>
      <c r="G50" s="36"/>
      <c r="H50" s="36"/>
      <c r="I50" s="21"/>
      <c r="J50" s="22"/>
      <c r="K50" s="22"/>
      <c r="L50" s="22"/>
      <c r="M50" s="22"/>
    </row>
    <row r="51" spans="3:13" s="1" customFormat="1">
      <c r="C51" s="35"/>
      <c r="D51" s="20"/>
      <c r="F51" s="36"/>
      <c r="G51" s="36"/>
      <c r="H51" s="36"/>
      <c r="I51" s="21"/>
      <c r="J51" s="22"/>
      <c r="K51" s="22"/>
      <c r="L51" s="22"/>
      <c r="M51" s="22"/>
    </row>
    <row r="52" spans="3:13" s="1" customFormat="1">
      <c r="C52" s="35"/>
      <c r="D52" s="20"/>
      <c r="F52" s="36"/>
      <c r="G52" s="36"/>
      <c r="H52" s="36"/>
      <c r="I52" s="21"/>
      <c r="J52" s="22"/>
      <c r="K52" s="22"/>
      <c r="L52" s="22"/>
      <c r="M52" s="22"/>
    </row>
    <row r="53" spans="3:13" s="1" customFormat="1">
      <c r="C53" s="35"/>
      <c r="D53" s="20"/>
      <c r="F53" s="36"/>
      <c r="G53" s="36"/>
      <c r="H53" s="36"/>
      <c r="I53" s="21"/>
      <c r="J53" s="22"/>
      <c r="K53" s="22"/>
      <c r="L53" s="22"/>
      <c r="M53" s="22"/>
    </row>
    <row r="54" spans="3:13" s="1" customFormat="1">
      <c r="C54" s="35"/>
      <c r="D54" s="20"/>
      <c r="F54" s="36"/>
      <c r="G54" s="36"/>
      <c r="H54" s="36"/>
      <c r="I54" s="21"/>
      <c r="J54" s="22"/>
      <c r="K54" s="22"/>
      <c r="L54" s="22"/>
      <c r="M54" s="22"/>
    </row>
    <row r="55" spans="3:13" s="1" customFormat="1">
      <c r="C55" s="35"/>
      <c r="D55" s="20"/>
      <c r="F55" s="36"/>
      <c r="G55" s="36"/>
      <c r="H55" s="36"/>
      <c r="I55" s="21"/>
      <c r="J55" s="22"/>
      <c r="K55" s="22"/>
      <c r="L55" s="22"/>
      <c r="M55" s="22"/>
    </row>
  </sheetData>
  <sheetProtection password="D279" sheet="1" objects="1" scenarios="1" selectLockedCells="1"/>
  <mergeCells count="2">
    <mergeCell ref="F10:H10"/>
    <mergeCell ref="F4:L4"/>
  </mergeCells>
  <conditionalFormatting sqref="E20:E23 E25:E27 E36:E47">
    <cfRule type="cellIs" dxfId="152" priority="28" stopIfTrue="1" operator="between">
      <formula>0.05</formula>
      <formula>1</formula>
    </cfRule>
    <cfRule type="cellIs" dxfId="151" priority="29" stopIfTrue="1" operator="between">
      <formula>0.02</formula>
      <formula>0.05</formula>
    </cfRule>
    <cfRule type="cellIs" dxfId="150" priority="30" stopIfTrue="1" operator="between">
      <formula>0</formula>
      <formula>0.02</formula>
    </cfRule>
  </conditionalFormatting>
  <conditionalFormatting sqref="D4:D5">
    <cfRule type="containsText" dxfId="149" priority="25" stopIfTrue="1" operator="containsText" text="low">
      <formula>NOT(ISERROR(SEARCH("low",D4)))</formula>
    </cfRule>
    <cfRule type="containsText" dxfId="148" priority="26" stopIfTrue="1" operator="containsText" text="medium">
      <formula>NOT(ISERROR(SEARCH("medium",D4)))</formula>
    </cfRule>
    <cfRule type="containsText" dxfId="147" priority="27" operator="containsText" text="High">
      <formula>NOT(ISERROR(SEARCH("High",D4)))</formula>
    </cfRule>
  </conditionalFormatting>
  <conditionalFormatting sqref="E24">
    <cfRule type="cellIs" dxfId="146" priority="22" stopIfTrue="1" operator="between">
      <formula>0.05</formula>
      <formula>1</formula>
    </cfRule>
    <cfRule type="cellIs" dxfId="145" priority="23" stopIfTrue="1" operator="between">
      <formula>0.02</formula>
      <formula>0.05</formula>
    </cfRule>
    <cfRule type="cellIs" dxfId="144" priority="24" stopIfTrue="1" operator="between">
      <formula>0</formula>
      <formula>0.02</formula>
    </cfRule>
  </conditionalFormatting>
  <conditionalFormatting sqref="E17:E19 E12:E15">
    <cfRule type="cellIs" dxfId="143" priority="19" stopIfTrue="1" operator="between">
      <formula>0.05</formula>
      <formula>1</formula>
    </cfRule>
    <cfRule type="cellIs" dxfId="142" priority="20" stopIfTrue="1" operator="between">
      <formula>0.02</formula>
      <formula>0.05</formula>
    </cfRule>
    <cfRule type="cellIs" dxfId="141" priority="21" stopIfTrue="1" operator="between">
      <formula>0</formula>
      <formula>0.02</formula>
    </cfRule>
  </conditionalFormatting>
  <conditionalFormatting sqref="E16">
    <cfRule type="cellIs" dxfId="140" priority="16" stopIfTrue="1" operator="between">
      <formula>0.05</formula>
      <formula>1</formula>
    </cfRule>
    <cfRule type="cellIs" dxfId="139" priority="17" stopIfTrue="1" operator="between">
      <formula>0.02</formula>
      <formula>0.05</formula>
    </cfRule>
    <cfRule type="cellIs" dxfId="138" priority="18" stopIfTrue="1" operator="between">
      <formula>0</formula>
      <formula>0.02</formula>
    </cfRule>
  </conditionalFormatting>
  <conditionalFormatting sqref="E28:E30 E32:E35">
    <cfRule type="cellIs" dxfId="137" priority="13" stopIfTrue="1" operator="between">
      <formula>0.05</formula>
      <formula>1</formula>
    </cfRule>
    <cfRule type="cellIs" dxfId="136" priority="14" stopIfTrue="1" operator="between">
      <formula>0.02</formula>
      <formula>0.05</formula>
    </cfRule>
    <cfRule type="cellIs" dxfId="135" priority="15" stopIfTrue="1" operator="between">
      <formula>0</formula>
      <formula>0.02</formula>
    </cfRule>
  </conditionalFormatting>
  <conditionalFormatting sqref="E31">
    <cfRule type="cellIs" dxfId="134" priority="10" stopIfTrue="1" operator="between">
      <formula>0.05</formula>
      <formula>1</formula>
    </cfRule>
    <cfRule type="cellIs" dxfId="133" priority="11" stopIfTrue="1" operator="between">
      <formula>0.02</formula>
      <formula>0.05</formula>
    </cfRule>
    <cfRule type="cellIs" dxfId="132" priority="12" stopIfTrue="1" operator="between">
      <formula>0</formula>
      <formula>0.02</formula>
    </cfRule>
  </conditionalFormatting>
  <conditionalFormatting sqref="D12:D19">
    <cfRule type="containsErrors" dxfId="131" priority="9">
      <formula>ISERROR(D12)</formula>
    </cfRule>
  </conditionalFormatting>
  <conditionalFormatting sqref="D20:D27">
    <cfRule type="containsErrors" dxfId="130" priority="8">
      <formula>ISERROR(D20)</formula>
    </cfRule>
  </conditionalFormatting>
  <conditionalFormatting sqref="D28:D36">
    <cfRule type="containsErrors" dxfId="129" priority="7">
      <formula>ISERROR(D28)</formula>
    </cfRule>
  </conditionalFormatting>
  <conditionalFormatting sqref="D4">
    <cfRule type="containsText" dxfId="128" priority="5" operator="containsText" text="minimal">
      <formula>NOT(ISERROR(SEARCH("minimal",D4)))</formula>
    </cfRule>
    <cfRule type="containsErrors" dxfId="127" priority="31">
      <formula>ISERROR(D4)</formula>
    </cfRule>
  </conditionalFormatting>
  <conditionalFormatting sqref="D5">
    <cfRule type="cellIs" dxfId="126" priority="1" operator="between">
      <formula>0</formula>
      <formula>0</formula>
    </cfRule>
    <cfRule type="cellIs" dxfId="125" priority="2" operator="between">
      <formula>0.05</formula>
      <formula>0.999999999</formula>
    </cfRule>
    <cfRule type="cellIs" dxfId="124" priority="3" operator="between">
      <formula>0.02</formula>
      <formula>0.04999999999999</formula>
    </cfRule>
    <cfRule type="cellIs" dxfId="123" priority="4" operator="between">
      <formula>0.0000001</formula>
      <formula>0.019999999999999</formula>
    </cfRule>
  </conditionalFormatting>
  <dataValidations count="4">
    <dataValidation type="list" allowBlank="1" showInputMessage="1" showErrorMessage="1" errorTitle="Please choose from list!" error="Strength choices are minimal, low, medium, and high, as defined to your right." sqref="H17:H19 H12">
      <formula1>$P$6:$P$9</formula1>
    </dataValidation>
    <dataValidation type="list" allowBlank="1" showInputMessage="1" showErrorMessage="1" sqref="H20:H47 H13:H16">
      <formula1>$P$6:$P$9</formula1>
    </dataValidation>
    <dataValidation type="whole" allowBlank="1" showInputMessage="1" showErrorMessage="1" errorTitle="Need a reach number!" error="This cell contains the reached population and must be a whole number greater than 0 and less than the total target population." sqref="F37:F40">
      <formula1>0</formula1>
      <formula2>#REF!</formula2>
    </dataValidation>
    <dataValidation type="whole" allowBlank="1" showInputMessage="1" showErrorMessage="1" errorTitle="Need a reach number!" error="This cell contains the reached population and must be a whole number greater than 0 and less than the total target population." sqref="F12:F36">
      <formula1>0</formula1>
      <formula2>$B$4</formula2>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showGridLines="0" topLeftCell="B24" zoomScale="90" zoomScaleNormal="90" workbookViewId="0">
      <selection activeCell="S39" sqref="S39"/>
    </sheetView>
  </sheetViews>
  <sheetFormatPr defaultRowHeight="12.75"/>
  <cols>
    <col min="1" max="1" width="40" style="35" customWidth="1"/>
    <col min="2" max="2" width="12.7109375" style="1" customWidth="1"/>
    <col min="3" max="3" width="36" style="35" customWidth="1"/>
    <col min="4" max="4" width="16" style="20" customWidth="1"/>
    <col min="5" max="5" width="8" style="1" hidden="1" customWidth="1"/>
    <col min="6" max="6" width="9.7109375" style="36" customWidth="1"/>
    <col min="7" max="7" width="18.5703125" style="36" hidden="1" customWidth="1"/>
    <col min="8" max="8" width="9.7109375" style="36" customWidth="1"/>
    <col min="9" max="9" width="18.5703125" style="21" hidden="1" customWidth="1"/>
    <col min="10" max="13" width="17.42578125" style="22" customWidth="1"/>
    <col min="14" max="14" width="9.140625" style="1" hidden="1" customWidth="1"/>
    <col min="15" max="16" width="9.140625" style="21" hidden="1" customWidth="1"/>
    <col min="17" max="18" width="9.140625" style="1" hidden="1" customWidth="1"/>
    <col min="19" max="19" width="35.85546875" style="113" customWidth="1"/>
    <col min="20" max="20" width="9.140625" style="1"/>
    <col min="21" max="21" width="11.5703125" style="1" bestFit="1" customWidth="1"/>
    <col min="22" max="16384" width="9.140625" style="1"/>
  </cols>
  <sheetData>
    <row r="1" spans="1:20" ht="44.25" customHeight="1">
      <c r="A1" s="85" t="s">
        <v>211</v>
      </c>
      <c r="C1" s="32"/>
    </row>
    <row r="2" spans="1:20" ht="44.25" customHeight="1" thickBot="1">
      <c r="A2" s="33" t="s">
        <v>31</v>
      </c>
      <c r="C2" s="32"/>
    </row>
    <row r="3" spans="1:20" ht="65.25" customHeight="1" thickTop="1">
      <c r="A3" s="87" t="s">
        <v>50</v>
      </c>
      <c r="B3" s="114" t="s">
        <v>5</v>
      </c>
      <c r="D3" s="39" t="s">
        <v>54</v>
      </c>
      <c r="F3" s="37"/>
      <c r="G3" s="37"/>
      <c r="H3" s="38"/>
    </row>
    <row r="4" spans="1:20" ht="57.75" customHeight="1" thickBot="1">
      <c r="A4" s="125" t="s">
        <v>164</v>
      </c>
      <c r="B4" s="115"/>
      <c r="C4" s="45"/>
      <c r="D4" s="121" t="e">
        <f>VLOOKUP(E5,$N$14:$O$17,2)</f>
        <v>#N/A</v>
      </c>
      <c r="E4" s="24" t="s">
        <v>18</v>
      </c>
      <c r="F4" s="313" t="s">
        <v>180</v>
      </c>
      <c r="G4" s="313"/>
      <c r="H4" s="313"/>
      <c r="I4" s="313"/>
      <c r="J4" s="313"/>
      <c r="K4" s="313"/>
      <c r="L4" s="313"/>
    </row>
    <row r="5" spans="1:20" ht="29.25" customHeight="1" thickTop="1" thickBot="1">
      <c r="D5" s="120">
        <f>E5</f>
        <v>0</v>
      </c>
      <c r="E5" s="23">
        <f>SUMIF(E12:E42,"&gt;0",E12:E42)</f>
        <v>0</v>
      </c>
      <c r="H5" s="38"/>
      <c r="N5" s="24" t="s">
        <v>12</v>
      </c>
      <c r="O5" s="25"/>
      <c r="P5" s="25"/>
      <c r="Q5" s="24"/>
      <c r="R5" s="24"/>
    </row>
    <row r="6" spans="1:20" ht="14.25" hidden="1">
      <c r="A6" s="34"/>
      <c r="B6" s="42"/>
      <c r="D6" s="43"/>
      <c r="E6" s="26"/>
      <c r="H6" s="38"/>
      <c r="I6" s="27"/>
      <c r="N6" s="16" t="s">
        <v>2</v>
      </c>
      <c r="O6" s="28">
        <v>0.1</v>
      </c>
      <c r="P6" s="28" t="s">
        <v>4</v>
      </c>
      <c r="Q6" s="18" t="s">
        <v>6</v>
      </c>
      <c r="R6" s="18" t="s">
        <v>7</v>
      </c>
    </row>
    <row r="7" spans="1:20" ht="14.25" hidden="1">
      <c r="A7" s="34"/>
      <c r="B7" s="36"/>
      <c r="D7" s="44"/>
      <c r="G7" s="38"/>
      <c r="I7" s="29"/>
      <c r="N7" s="1" t="s">
        <v>0</v>
      </c>
      <c r="O7" s="21">
        <v>0.02</v>
      </c>
      <c r="P7" s="21" t="s">
        <v>0</v>
      </c>
      <c r="Q7" s="18"/>
      <c r="R7" s="18"/>
    </row>
    <row r="8" spans="1:20" ht="14.25" hidden="1">
      <c r="A8" s="34"/>
      <c r="G8" s="38"/>
      <c r="I8" s="29"/>
      <c r="N8" s="16" t="s">
        <v>1</v>
      </c>
      <c r="O8" s="28">
        <v>0.05</v>
      </c>
      <c r="P8" s="28" t="s">
        <v>1</v>
      </c>
      <c r="Q8" s="18"/>
      <c r="R8" s="18"/>
    </row>
    <row r="9" spans="1:20" ht="14.25" hidden="1">
      <c r="A9" s="34"/>
      <c r="G9" s="38"/>
      <c r="I9" s="29"/>
      <c r="N9" s="16" t="s">
        <v>4</v>
      </c>
      <c r="O9" s="28">
        <v>5.0000000000000001E-3</v>
      </c>
      <c r="P9" s="28" t="s">
        <v>2</v>
      </c>
      <c r="Q9" s="18"/>
      <c r="R9" s="18"/>
    </row>
    <row r="10" spans="1:20" ht="33" customHeight="1">
      <c r="A10" s="34" t="s">
        <v>8</v>
      </c>
      <c r="C10" s="23"/>
      <c r="E10" s="30" t="s">
        <v>48</v>
      </c>
      <c r="F10" s="309" t="s">
        <v>21</v>
      </c>
      <c r="G10" s="310"/>
      <c r="H10" s="311"/>
      <c r="I10" s="31" t="s">
        <v>49</v>
      </c>
      <c r="J10" s="79" t="s">
        <v>88</v>
      </c>
      <c r="K10" s="80"/>
      <c r="L10" s="80"/>
      <c r="M10" s="81"/>
      <c r="N10" s="16"/>
      <c r="O10" s="28"/>
      <c r="P10" s="28"/>
      <c r="Q10" s="18"/>
      <c r="R10" s="18"/>
      <c r="S10" s="110" t="s">
        <v>165</v>
      </c>
    </row>
    <row r="11" spans="1:20" ht="49.5" customHeight="1">
      <c r="A11" s="34" t="s">
        <v>215</v>
      </c>
      <c r="B11" s="75" t="s">
        <v>243</v>
      </c>
      <c r="C11" s="46" t="s">
        <v>10</v>
      </c>
      <c r="D11" s="53" t="s">
        <v>181</v>
      </c>
      <c r="E11" s="54" t="s">
        <v>13</v>
      </c>
      <c r="F11" s="76" t="s">
        <v>20</v>
      </c>
      <c r="G11" s="76"/>
      <c r="H11" s="76" t="s">
        <v>19</v>
      </c>
      <c r="I11" s="55"/>
      <c r="J11" s="53" t="s">
        <v>4</v>
      </c>
      <c r="K11" s="53" t="s">
        <v>0</v>
      </c>
      <c r="L11" s="53" t="s">
        <v>1</v>
      </c>
      <c r="M11" s="53" t="s">
        <v>2</v>
      </c>
      <c r="S11" s="111"/>
      <c r="T11" s="18"/>
    </row>
    <row r="12" spans="1:20" ht="49.5" customHeight="1">
      <c r="A12" s="34" t="s">
        <v>51</v>
      </c>
      <c r="B12" s="102" t="s">
        <v>152</v>
      </c>
      <c r="C12" s="49" t="s">
        <v>281</v>
      </c>
      <c r="D12" s="63" t="e">
        <f t="shared" ref="D12:D29" si="0">VLOOKUP(E12,$N$15:$O$17,2)</f>
        <v>#DIV/0!</v>
      </c>
      <c r="E12" s="61" t="e">
        <f>G12*I12</f>
        <v>#DIV/0!</v>
      </c>
      <c r="F12" s="90"/>
      <c r="G12" s="90" t="e">
        <f>F12/$B$4</f>
        <v>#DIV/0!</v>
      </c>
      <c r="H12" s="91"/>
      <c r="I12" s="62" t="e">
        <f>VLOOKUP(H12,$N$6:$O$10,2)</f>
        <v>#N/A</v>
      </c>
      <c r="J12" s="52" t="s">
        <v>145</v>
      </c>
      <c r="K12" s="52" t="s">
        <v>276</v>
      </c>
      <c r="L12" s="52" t="s">
        <v>3</v>
      </c>
      <c r="M12" s="52" t="s">
        <v>3</v>
      </c>
      <c r="S12" s="111"/>
      <c r="T12" s="18"/>
    </row>
    <row r="13" spans="1:20" ht="49.5" customHeight="1">
      <c r="A13" s="34" t="s">
        <v>182</v>
      </c>
      <c r="B13" s="94"/>
      <c r="C13" s="49" t="s">
        <v>279</v>
      </c>
      <c r="D13" s="63" t="e">
        <f t="shared" si="0"/>
        <v>#DIV/0!</v>
      </c>
      <c r="E13" s="61" t="e">
        <f t="shared" ref="E13:E42" si="1">G13*I13</f>
        <v>#DIV/0!</v>
      </c>
      <c r="F13" s="90"/>
      <c r="G13" s="90" t="e">
        <f t="shared" ref="G13:G29" si="2">F13/$B$4</f>
        <v>#DIV/0!</v>
      </c>
      <c r="H13" s="91"/>
      <c r="I13" s="62" t="e">
        <f>VLOOKUP(H13,$N$6:$O$9,2)</f>
        <v>#N/A</v>
      </c>
      <c r="J13" s="52" t="s">
        <v>159</v>
      </c>
      <c r="K13" s="52" t="s">
        <v>219</v>
      </c>
      <c r="L13" s="52" t="s">
        <v>3</v>
      </c>
      <c r="M13" s="52" t="s">
        <v>3</v>
      </c>
      <c r="N13" s="16" t="s">
        <v>17</v>
      </c>
      <c r="O13" s="28"/>
      <c r="P13" s="28"/>
      <c r="S13" s="111"/>
      <c r="T13" s="18"/>
    </row>
    <row r="14" spans="1:20" ht="49.5" customHeight="1">
      <c r="A14" s="34" t="s">
        <v>52</v>
      </c>
      <c r="B14" s="94"/>
      <c r="C14" s="95" t="s">
        <v>147</v>
      </c>
      <c r="D14" s="63" t="e">
        <f t="shared" si="0"/>
        <v>#DIV/0!</v>
      </c>
      <c r="E14" s="61" t="e">
        <f t="shared" si="1"/>
        <v>#DIV/0!</v>
      </c>
      <c r="F14" s="90"/>
      <c r="G14" s="90" t="e">
        <f t="shared" si="2"/>
        <v>#DIV/0!</v>
      </c>
      <c r="H14" s="91"/>
      <c r="I14" s="62" t="e">
        <f>VLOOKUP(H14,$N$6:$O$9,2)</f>
        <v>#N/A</v>
      </c>
      <c r="J14" s="52" t="s">
        <v>145</v>
      </c>
      <c r="K14" s="52" t="s">
        <v>146</v>
      </c>
      <c r="L14" s="52" t="s">
        <v>3</v>
      </c>
      <c r="M14" s="52" t="s">
        <v>3</v>
      </c>
      <c r="N14" s="1">
        <v>1.0000000000000001E-5</v>
      </c>
      <c r="O14" s="29" t="s">
        <v>4</v>
      </c>
      <c r="S14" s="111"/>
    </row>
    <row r="15" spans="1:20" ht="49.5" customHeight="1">
      <c r="A15" s="34" t="s">
        <v>53</v>
      </c>
      <c r="B15" s="94"/>
      <c r="C15" s="95" t="s">
        <v>148</v>
      </c>
      <c r="D15" s="63" t="e">
        <f t="shared" si="0"/>
        <v>#DIV/0!</v>
      </c>
      <c r="E15" s="61" t="e">
        <f t="shared" si="1"/>
        <v>#DIV/0!</v>
      </c>
      <c r="F15" s="90"/>
      <c r="G15" s="90" t="e">
        <f t="shared" si="2"/>
        <v>#DIV/0!</v>
      </c>
      <c r="H15" s="91"/>
      <c r="I15" s="62" t="e">
        <f>VLOOKUP(H15,$N$6:$O$9,2)</f>
        <v>#N/A</v>
      </c>
      <c r="J15" s="52" t="s">
        <v>24</v>
      </c>
      <c r="K15" s="52"/>
      <c r="L15" s="52"/>
      <c r="M15" s="52"/>
      <c r="N15" s="1">
        <v>6.0000000000000001E-3</v>
      </c>
      <c r="O15" s="16" t="s">
        <v>0</v>
      </c>
      <c r="S15" s="111"/>
    </row>
    <row r="16" spans="1:20" ht="49.5" customHeight="1">
      <c r="B16" s="96"/>
      <c r="C16" s="95" t="s">
        <v>149</v>
      </c>
      <c r="D16" s="63" t="e">
        <f t="shared" si="0"/>
        <v>#DIV/0!</v>
      </c>
      <c r="E16" s="61" t="e">
        <f t="shared" si="1"/>
        <v>#DIV/0!</v>
      </c>
      <c r="F16" s="90"/>
      <c r="G16" s="90" t="e">
        <f t="shared" si="2"/>
        <v>#DIV/0!</v>
      </c>
      <c r="H16" s="91"/>
      <c r="I16" s="62" t="e">
        <f>VLOOKUP(H16,$N$6:$O$10,2)</f>
        <v>#N/A</v>
      </c>
      <c r="J16" s="52" t="s">
        <v>24</v>
      </c>
      <c r="K16" s="52"/>
      <c r="L16" s="52"/>
      <c r="M16" s="52"/>
      <c r="N16" s="1">
        <v>0.02</v>
      </c>
      <c r="O16" s="16" t="s">
        <v>1</v>
      </c>
      <c r="S16" s="111"/>
    </row>
    <row r="17" spans="1:21" ht="49.5" customHeight="1">
      <c r="A17" s="84"/>
      <c r="B17" s="97"/>
      <c r="C17" s="95" t="s">
        <v>150</v>
      </c>
      <c r="D17" s="63" t="e">
        <f t="shared" si="0"/>
        <v>#DIV/0!</v>
      </c>
      <c r="E17" s="61" t="e">
        <f t="shared" si="1"/>
        <v>#DIV/0!</v>
      </c>
      <c r="F17" s="90"/>
      <c r="G17" s="90" t="e">
        <f t="shared" si="2"/>
        <v>#DIV/0!</v>
      </c>
      <c r="H17" s="91"/>
      <c r="I17" s="62" t="e">
        <f>VLOOKUP(H17,$N$6:$O$10,2)</f>
        <v>#N/A</v>
      </c>
      <c r="J17" s="52" t="s">
        <v>24</v>
      </c>
      <c r="K17" s="52"/>
      <c r="L17" s="52"/>
      <c r="M17" s="52"/>
      <c r="N17" s="1">
        <v>0.05</v>
      </c>
      <c r="O17" s="16" t="s">
        <v>2</v>
      </c>
      <c r="S17" s="111"/>
    </row>
    <row r="18" spans="1:21" ht="49.5" customHeight="1">
      <c r="B18" s="71" t="s">
        <v>160</v>
      </c>
      <c r="C18" s="48" t="s">
        <v>144</v>
      </c>
      <c r="D18" s="60" t="e">
        <f t="shared" si="0"/>
        <v>#DIV/0!</v>
      </c>
      <c r="E18" s="57" t="e">
        <f t="shared" si="1"/>
        <v>#DIV/0!</v>
      </c>
      <c r="F18" s="90"/>
      <c r="G18" s="90" t="e">
        <f t="shared" si="2"/>
        <v>#DIV/0!</v>
      </c>
      <c r="H18" s="91"/>
      <c r="I18" s="59" t="e">
        <f>VLOOKUP(H18,$N$6:$O$10,2)</f>
        <v>#N/A</v>
      </c>
      <c r="J18" s="51" t="s">
        <v>275</v>
      </c>
      <c r="K18" s="51" t="s">
        <v>145</v>
      </c>
      <c r="L18" s="51" t="s">
        <v>276</v>
      </c>
      <c r="M18" s="51" t="s">
        <v>3</v>
      </c>
      <c r="S18" s="111"/>
      <c r="U18" s="26"/>
    </row>
    <row r="19" spans="1:21" ht="49.5" customHeight="1">
      <c r="B19" s="73"/>
      <c r="C19" s="48" t="s">
        <v>135</v>
      </c>
      <c r="D19" s="60" t="e">
        <f t="shared" si="0"/>
        <v>#DIV/0!</v>
      </c>
      <c r="E19" s="57" t="e">
        <f t="shared" si="1"/>
        <v>#DIV/0!</v>
      </c>
      <c r="F19" s="90"/>
      <c r="G19" s="90" t="e">
        <f t="shared" si="2"/>
        <v>#DIV/0!</v>
      </c>
      <c r="H19" s="91"/>
      <c r="I19" s="59" t="e">
        <f>VLOOKUP(H19,$N$6:$O$9,2)</f>
        <v>#N/A</v>
      </c>
      <c r="J19" s="51" t="s">
        <v>277</v>
      </c>
      <c r="K19" s="51" t="s">
        <v>161</v>
      </c>
      <c r="L19" s="51" t="s">
        <v>162</v>
      </c>
      <c r="M19" s="51" t="s">
        <v>163</v>
      </c>
      <c r="S19" s="111"/>
    </row>
    <row r="20" spans="1:21" ht="49.5" customHeight="1">
      <c r="B20" s="72"/>
      <c r="C20" s="89" t="s">
        <v>147</v>
      </c>
      <c r="D20" s="60" t="e">
        <f t="shared" si="0"/>
        <v>#DIV/0!</v>
      </c>
      <c r="E20" s="57" t="e">
        <f t="shared" si="1"/>
        <v>#DIV/0!</v>
      </c>
      <c r="F20" s="90"/>
      <c r="G20" s="90" t="e">
        <f t="shared" si="2"/>
        <v>#DIV/0!</v>
      </c>
      <c r="H20" s="91"/>
      <c r="I20" s="59" t="e">
        <f>VLOOKUP(H20,$N$6:$O$9,2)</f>
        <v>#N/A</v>
      </c>
      <c r="J20" s="51" t="s">
        <v>24</v>
      </c>
      <c r="K20" s="51"/>
      <c r="L20" s="51"/>
      <c r="M20" s="51"/>
      <c r="S20" s="111"/>
    </row>
    <row r="21" spans="1:21" ht="49.5" customHeight="1">
      <c r="B21" s="72"/>
      <c r="C21" s="89" t="s">
        <v>148</v>
      </c>
      <c r="D21" s="60" t="e">
        <f t="shared" si="0"/>
        <v>#DIV/0!</v>
      </c>
      <c r="E21" s="57" t="e">
        <f t="shared" si="1"/>
        <v>#DIV/0!</v>
      </c>
      <c r="F21" s="90"/>
      <c r="G21" s="90" t="e">
        <f t="shared" si="2"/>
        <v>#DIV/0!</v>
      </c>
      <c r="H21" s="91"/>
      <c r="I21" s="59" t="e">
        <f>VLOOKUP(H21,$N$6:$O$9,2)</f>
        <v>#N/A</v>
      </c>
      <c r="J21" s="51" t="s">
        <v>24</v>
      </c>
      <c r="K21" s="51"/>
      <c r="L21" s="51"/>
      <c r="M21" s="51"/>
      <c r="S21" s="111"/>
    </row>
    <row r="22" spans="1:21" ht="49.5" customHeight="1">
      <c r="B22" s="72"/>
      <c r="C22" s="89" t="s">
        <v>149</v>
      </c>
      <c r="D22" s="60" t="e">
        <f t="shared" si="0"/>
        <v>#DIV/0!</v>
      </c>
      <c r="E22" s="57" t="e">
        <f t="shared" si="1"/>
        <v>#DIV/0!</v>
      </c>
      <c r="F22" s="90"/>
      <c r="G22" s="90" t="e">
        <f t="shared" si="2"/>
        <v>#DIV/0!</v>
      </c>
      <c r="H22" s="91"/>
      <c r="I22" s="59" t="e">
        <f>VLOOKUP(H22,$N$6:$O$10,2)</f>
        <v>#N/A</v>
      </c>
      <c r="J22" s="51" t="s">
        <v>24</v>
      </c>
      <c r="K22" s="51"/>
      <c r="L22" s="51"/>
      <c r="M22" s="51"/>
      <c r="S22" s="111"/>
    </row>
    <row r="23" spans="1:21" ht="49.5" customHeight="1">
      <c r="A23" s="84"/>
      <c r="B23" s="93"/>
      <c r="C23" s="89" t="s">
        <v>150</v>
      </c>
      <c r="D23" s="60" t="e">
        <f t="shared" si="0"/>
        <v>#DIV/0!</v>
      </c>
      <c r="E23" s="57" t="e">
        <f t="shared" si="1"/>
        <v>#DIV/0!</v>
      </c>
      <c r="F23" s="90"/>
      <c r="G23" s="90" t="e">
        <f t="shared" si="2"/>
        <v>#DIV/0!</v>
      </c>
      <c r="H23" s="91"/>
      <c r="I23" s="59" t="e">
        <f>VLOOKUP(H23,$N$6:$O$10,2)</f>
        <v>#N/A</v>
      </c>
      <c r="J23" s="51" t="s">
        <v>24</v>
      </c>
      <c r="K23" s="51"/>
      <c r="L23" s="51"/>
      <c r="M23" s="51"/>
      <c r="S23" s="111"/>
    </row>
    <row r="24" spans="1:21" ht="49.5" customHeight="1">
      <c r="B24" s="68" t="s">
        <v>214</v>
      </c>
      <c r="C24" s="49" t="s">
        <v>280</v>
      </c>
      <c r="D24" s="63" t="e">
        <f t="shared" si="0"/>
        <v>#DIV/0!</v>
      </c>
      <c r="E24" s="64" t="e">
        <f t="shared" si="1"/>
        <v>#DIV/0!</v>
      </c>
      <c r="F24" s="90"/>
      <c r="G24" s="90" t="e">
        <f t="shared" si="2"/>
        <v>#DIV/0!</v>
      </c>
      <c r="H24" s="91"/>
      <c r="I24" s="65" t="e">
        <f>VLOOKUP(H24,$N$6:$O$9,2)</f>
        <v>#N/A</v>
      </c>
      <c r="J24" s="52" t="s">
        <v>278</v>
      </c>
      <c r="K24" s="52" t="s">
        <v>275</v>
      </c>
      <c r="L24" s="50" t="s">
        <v>145</v>
      </c>
      <c r="M24" s="50" t="s">
        <v>276</v>
      </c>
      <c r="S24" s="111"/>
    </row>
    <row r="25" spans="1:21" ht="49.5" customHeight="1">
      <c r="B25" s="70"/>
      <c r="C25" s="49" t="s">
        <v>279</v>
      </c>
      <c r="D25" s="56" t="e">
        <f t="shared" si="0"/>
        <v>#DIV/0!</v>
      </c>
      <c r="E25" s="57" t="e">
        <f t="shared" si="1"/>
        <v>#DIV/0!</v>
      </c>
      <c r="F25" s="90"/>
      <c r="G25" s="90" t="e">
        <f t="shared" si="2"/>
        <v>#DIV/0!</v>
      </c>
      <c r="H25" s="91"/>
      <c r="I25" s="59" t="e">
        <f>VLOOKUP(H25,$N$6:$O$10,2)</f>
        <v>#N/A</v>
      </c>
      <c r="J25" s="50" t="s">
        <v>277</v>
      </c>
      <c r="K25" s="52" t="s">
        <v>275</v>
      </c>
      <c r="L25" s="50" t="s">
        <v>145</v>
      </c>
      <c r="M25" s="50" t="s">
        <v>276</v>
      </c>
      <c r="S25" s="111"/>
    </row>
    <row r="26" spans="1:21" ht="49.5" customHeight="1">
      <c r="B26" s="69"/>
      <c r="C26" s="101" t="s">
        <v>147</v>
      </c>
      <c r="D26" s="56" t="e">
        <f t="shared" si="0"/>
        <v>#DIV/0!</v>
      </c>
      <c r="E26" s="57" t="e">
        <f t="shared" si="1"/>
        <v>#DIV/0!</v>
      </c>
      <c r="F26" s="90"/>
      <c r="G26" s="90" t="e">
        <f t="shared" si="2"/>
        <v>#DIV/0!</v>
      </c>
      <c r="H26" s="91"/>
      <c r="I26" s="59" t="e">
        <f>VLOOKUP(H26,$N$6:$O$10,2)</f>
        <v>#N/A</v>
      </c>
      <c r="J26" s="50" t="s">
        <v>24</v>
      </c>
      <c r="K26" s="50"/>
      <c r="L26" s="50"/>
      <c r="M26" s="50"/>
      <c r="S26" s="111"/>
    </row>
    <row r="27" spans="1:21" ht="49.5" customHeight="1">
      <c r="B27" s="69"/>
      <c r="C27" s="101" t="s">
        <v>148</v>
      </c>
      <c r="D27" s="56" t="e">
        <f t="shared" si="0"/>
        <v>#DIV/0!</v>
      </c>
      <c r="E27" s="57" t="e">
        <f t="shared" si="1"/>
        <v>#DIV/0!</v>
      </c>
      <c r="F27" s="90"/>
      <c r="G27" s="90" t="e">
        <f t="shared" si="2"/>
        <v>#DIV/0!</v>
      </c>
      <c r="H27" s="91"/>
      <c r="I27" s="59" t="e">
        <f>VLOOKUP(H27,$N$6:$O$9,2)</f>
        <v>#N/A</v>
      </c>
      <c r="J27" s="50" t="s">
        <v>24</v>
      </c>
      <c r="K27" s="50"/>
      <c r="L27" s="50"/>
      <c r="M27" s="50"/>
      <c r="S27" s="111"/>
    </row>
    <row r="28" spans="1:21" ht="49.5" customHeight="1">
      <c r="B28" s="69"/>
      <c r="C28" s="95" t="s">
        <v>149</v>
      </c>
      <c r="D28" s="56" t="e">
        <f t="shared" si="0"/>
        <v>#DIV/0!</v>
      </c>
      <c r="E28" s="57" t="e">
        <f t="shared" si="1"/>
        <v>#DIV/0!</v>
      </c>
      <c r="F28" s="90"/>
      <c r="G28" s="90" t="e">
        <f t="shared" si="2"/>
        <v>#DIV/0!</v>
      </c>
      <c r="H28" s="91"/>
      <c r="I28" s="59" t="e">
        <f>VLOOKUP(H28,$N$6:$O$9,2)</f>
        <v>#N/A</v>
      </c>
      <c r="J28" s="50" t="s">
        <v>24</v>
      </c>
      <c r="K28" s="50"/>
      <c r="L28" s="50"/>
      <c r="M28" s="50"/>
      <c r="S28" s="111"/>
    </row>
    <row r="29" spans="1:21" ht="49.5" customHeight="1">
      <c r="B29" s="74"/>
      <c r="C29" s="95" t="s">
        <v>150</v>
      </c>
      <c r="D29" s="56" t="e">
        <f t="shared" si="0"/>
        <v>#DIV/0!</v>
      </c>
      <c r="E29" s="57" t="e">
        <f t="shared" si="1"/>
        <v>#DIV/0!</v>
      </c>
      <c r="F29" s="90"/>
      <c r="G29" s="90" t="e">
        <f t="shared" si="2"/>
        <v>#DIV/0!</v>
      </c>
      <c r="H29" s="91"/>
      <c r="I29" s="59" t="e">
        <f>VLOOKUP(H29,$N$6:$O$10,2)</f>
        <v>#N/A</v>
      </c>
      <c r="J29" s="50" t="s">
        <v>24</v>
      </c>
      <c r="K29" s="50"/>
      <c r="L29" s="50"/>
      <c r="M29" s="50"/>
      <c r="S29" s="111"/>
    </row>
    <row r="30" spans="1:21" s="2" customFormat="1">
      <c r="A30" s="35"/>
      <c r="B30" s="1"/>
      <c r="C30" s="95"/>
      <c r="D30" s="56"/>
      <c r="E30" s="100"/>
      <c r="F30" s="58"/>
      <c r="G30" s="90"/>
      <c r="H30" s="58"/>
      <c r="I30" s="59"/>
      <c r="J30" s="67"/>
      <c r="K30" s="67"/>
      <c r="L30" s="67"/>
      <c r="M30" s="67"/>
      <c r="N30" s="1"/>
      <c r="O30" s="21"/>
      <c r="P30" s="21"/>
      <c r="Q30" s="1"/>
      <c r="R30" s="1"/>
      <c r="S30" s="111"/>
      <c r="T30" s="1"/>
      <c r="U30" s="1"/>
    </row>
    <row r="31" spans="1:21" s="2" customFormat="1">
      <c r="A31" s="35"/>
      <c r="B31" s="1"/>
      <c r="C31" s="66"/>
      <c r="D31" s="56"/>
      <c r="E31" s="57" t="e">
        <f t="shared" si="1"/>
        <v>#N/A</v>
      </c>
      <c r="F31" s="58"/>
      <c r="G31" s="58"/>
      <c r="H31" s="58"/>
      <c r="I31" s="59" t="e">
        <f t="shared" ref="I31:I42" si="3">VLOOKUP(H31,$N$6:$O$10,2)</f>
        <v>#N/A</v>
      </c>
      <c r="J31" s="67"/>
      <c r="K31" s="67"/>
      <c r="L31" s="67"/>
      <c r="M31" s="67"/>
      <c r="N31" s="1"/>
      <c r="O31" s="21"/>
      <c r="P31" s="21"/>
      <c r="Q31" s="1"/>
      <c r="R31" s="1"/>
      <c r="S31" s="111"/>
      <c r="T31" s="1"/>
      <c r="U31" s="1"/>
    </row>
    <row r="32" spans="1:21" s="2" customFormat="1">
      <c r="A32" s="35"/>
      <c r="B32" s="1"/>
      <c r="C32" s="66"/>
      <c r="D32" s="56"/>
      <c r="E32" s="57" t="e">
        <f t="shared" si="1"/>
        <v>#N/A</v>
      </c>
      <c r="F32" s="58"/>
      <c r="G32" s="58"/>
      <c r="H32" s="58"/>
      <c r="I32" s="59" t="e">
        <f t="shared" si="3"/>
        <v>#N/A</v>
      </c>
      <c r="J32" s="67"/>
      <c r="K32" s="67"/>
      <c r="L32" s="67"/>
      <c r="M32" s="67"/>
      <c r="N32" s="1"/>
      <c r="O32" s="21"/>
      <c r="P32" s="21"/>
      <c r="Q32" s="1"/>
      <c r="R32" s="1"/>
      <c r="S32" s="111"/>
      <c r="T32" s="1"/>
      <c r="U32" s="1"/>
    </row>
    <row r="33" spans="1:21" s="2" customFormat="1">
      <c r="A33" s="35"/>
      <c r="B33" s="1"/>
      <c r="C33" s="66"/>
      <c r="D33" s="56"/>
      <c r="E33" s="57" t="e">
        <f t="shared" si="1"/>
        <v>#N/A</v>
      </c>
      <c r="F33" s="58"/>
      <c r="G33" s="58"/>
      <c r="H33" s="58"/>
      <c r="I33" s="59" t="e">
        <f t="shared" si="3"/>
        <v>#N/A</v>
      </c>
      <c r="J33" s="67"/>
      <c r="K33" s="67"/>
      <c r="L33" s="67"/>
      <c r="M33" s="67"/>
      <c r="N33" s="1"/>
      <c r="O33" s="21"/>
      <c r="P33" s="21"/>
      <c r="Q33" s="1"/>
      <c r="R33" s="1"/>
      <c r="S33" s="111"/>
      <c r="T33" s="1"/>
      <c r="U33" s="1"/>
    </row>
    <row r="34" spans="1:21" s="2" customFormat="1">
      <c r="A34" s="35"/>
      <c r="B34" s="1"/>
      <c r="C34" s="66"/>
      <c r="D34" s="56"/>
      <c r="E34" s="57" t="e">
        <f t="shared" si="1"/>
        <v>#N/A</v>
      </c>
      <c r="F34" s="58"/>
      <c r="G34" s="58"/>
      <c r="H34" s="58"/>
      <c r="I34" s="59" t="e">
        <f t="shared" si="3"/>
        <v>#N/A</v>
      </c>
      <c r="J34" s="67"/>
      <c r="K34" s="67"/>
      <c r="L34" s="67"/>
      <c r="M34" s="67"/>
      <c r="N34" s="1"/>
      <c r="O34" s="21"/>
      <c r="P34" s="21"/>
      <c r="Q34" s="1"/>
      <c r="R34" s="1"/>
      <c r="S34" s="111"/>
      <c r="T34" s="1"/>
      <c r="U34" s="1"/>
    </row>
    <row r="35" spans="1:21" s="2" customFormat="1">
      <c r="A35" s="35"/>
      <c r="B35" s="1"/>
      <c r="C35" s="66"/>
      <c r="D35" s="56"/>
      <c r="E35" s="57" t="e">
        <f t="shared" si="1"/>
        <v>#N/A</v>
      </c>
      <c r="F35" s="58"/>
      <c r="G35" s="58"/>
      <c r="H35" s="58"/>
      <c r="I35" s="59" t="e">
        <f t="shared" si="3"/>
        <v>#N/A</v>
      </c>
      <c r="J35" s="67"/>
      <c r="K35" s="67"/>
      <c r="L35" s="67"/>
      <c r="M35" s="67"/>
      <c r="N35" s="1"/>
      <c r="O35" s="21"/>
      <c r="P35" s="21"/>
      <c r="Q35" s="1"/>
      <c r="R35" s="1"/>
      <c r="S35" s="111"/>
      <c r="T35" s="1"/>
      <c r="U35" s="1"/>
    </row>
    <row r="36" spans="1:21" s="2" customFormat="1">
      <c r="A36" s="35"/>
      <c r="B36" s="1"/>
      <c r="C36" s="66"/>
      <c r="D36" s="56"/>
      <c r="E36" s="57" t="e">
        <f t="shared" si="1"/>
        <v>#N/A</v>
      </c>
      <c r="F36" s="58"/>
      <c r="G36" s="58"/>
      <c r="H36" s="58"/>
      <c r="I36" s="59" t="e">
        <f t="shared" si="3"/>
        <v>#N/A</v>
      </c>
      <c r="J36" s="67"/>
      <c r="K36" s="67"/>
      <c r="L36" s="67"/>
      <c r="M36" s="67"/>
      <c r="N36" s="1"/>
      <c r="O36" s="21"/>
      <c r="P36" s="21"/>
      <c r="Q36" s="1"/>
      <c r="R36" s="1"/>
      <c r="S36" s="111"/>
      <c r="T36" s="1"/>
      <c r="U36" s="1"/>
    </row>
    <row r="37" spans="1:21" s="2" customFormat="1">
      <c r="A37" s="35"/>
      <c r="B37" s="1"/>
      <c r="C37" s="66"/>
      <c r="D37" s="56"/>
      <c r="E37" s="57" t="e">
        <f t="shared" si="1"/>
        <v>#N/A</v>
      </c>
      <c r="F37" s="58"/>
      <c r="G37" s="58"/>
      <c r="H37" s="58"/>
      <c r="I37" s="59" t="e">
        <f t="shared" si="3"/>
        <v>#N/A</v>
      </c>
      <c r="J37" s="67"/>
      <c r="K37" s="67"/>
      <c r="L37" s="67"/>
      <c r="M37" s="67"/>
      <c r="N37" s="1"/>
      <c r="O37" s="21"/>
      <c r="P37" s="21"/>
      <c r="Q37" s="1"/>
      <c r="R37" s="1"/>
      <c r="S37" s="111"/>
      <c r="T37" s="1"/>
      <c r="U37" s="1"/>
    </row>
    <row r="38" spans="1:21" s="2" customFormat="1">
      <c r="A38" s="35"/>
      <c r="B38" s="1"/>
      <c r="C38" s="66"/>
      <c r="D38" s="56"/>
      <c r="E38" s="57" t="e">
        <f t="shared" si="1"/>
        <v>#N/A</v>
      </c>
      <c r="F38" s="58"/>
      <c r="G38" s="58"/>
      <c r="H38" s="58"/>
      <c r="I38" s="59" t="e">
        <f t="shared" si="3"/>
        <v>#N/A</v>
      </c>
      <c r="J38" s="67"/>
      <c r="K38" s="67"/>
      <c r="L38" s="67"/>
      <c r="M38" s="67"/>
      <c r="N38" s="1"/>
      <c r="O38" s="21"/>
      <c r="P38" s="21"/>
      <c r="Q38" s="1"/>
      <c r="R38" s="1"/>
      <c r="S38" s="111"/>
      <c r="T38" s="1"/>
      <c r="U38" s="1"/>
    </row>
    <row r="39" spans="1:21" s="2" customFormat="1">
      <c r="A39" s="35"/>
      <c r="B39" s="1"/>
      <c r="C39" s="66"/>
      <c r="D39" s="56"/>
      <c r="E39" s="57" t="e">
        <f t="shared" si="1"/>
        <v>#N/A</v>
      </c>
      <c r="F39" s="58"/>
      <c r="G39" s="58"/>
      <c r="H39" s="58"/>
      <c r="I39" s="59" t="e">
        <f t="shared" si="3"/>
        <v>#N/A</v>
      </c>
      <c r="J39" s="67"/>
      <c r="K39" s="67"/>
      <c r="L39" s="67"/>
      <c r="M39" s="67"/>
      <c r="N39" s="1"/>
      <c r="O39" s="21"/>
      <c r="P39" s="21"/>
      <c r="Q39" s="1"/>
      <c r="R39" s="1"/>
      <c r="S39" s="111"/>
      <c r="T39" s="1"/>
      <c r="U39" s="1"/>
    </row>
    <row r="40" spans="1:21" s="2" customFormat="1">
      <c r="A40" s="35"/>
      <c r="B40" s="1"/>
      <c r="C40" s="66"/>
      <c r="D40" s="56"/>
      <c r="E40" s="57" t="e">
        <f t="shared" si="1"/>
        <v>#N/A</v>
      </c>
      <c r="F40" s="58"/>
      <c r="G40" s="58"/>
      <c r="H40" s="58"/>
      <c r="I40" s="59" t="e">
        <f t="shared" si="3"/>
        <v>#N/A</v>
      </c>
      <c r="J40" s="67"/>
      <c r="K40" s="67"/>
      <c r="L40" s="67"/>
      <c r="M40" s="67"/>
      <c r="N40" s="1"/>
      <c r="O40" s="21"/>
      <c r="P40" s="21"/>
      <c r="Q40" s="1"/>
      <c r="R40" s="1"/>
      <c r="S40" s="111"/>
      <c r="T40" s="1"/>
      <c r="U40" s="1"/>
    </row>
    <row r="41" spans="1:21" s="2" customFormat="1">
      <c r="A41" s="35"/>
      <c r="B41" s="1"/>
      <c r="C41" s="66"/>
      <c r="D41" s="56"/>
      <c r="E41" s="57" t="e">
        <f t="shared" si="1"/>
        <v>#N/A</v>
      </c>
      <c r="F41" s="58"/>
      <c r="G41" s="58"/>
      <c r="H41" s="58"/>
      <c r="I41" s="59" t="e">
        <f t="shared" si="3"/>
        <v>#N/A</v>
      </c>
      <c r="J41" s="67"/>
      <c r="K41" s="67"/>
      <c r="L41" s="67"/>
      <c r="M41" s="67"/>
      <c r="N41" s="1"/>
      <c r="O41" s="21"/>
      <c r="P41" s="21"/>
      <c r="Q41" s="1"/>
      <c r="R41" s="1"/>
      <c r="S41" s="111"/>
      <c r="T41" s="1"/>
      <c r="U41" s="1"/>
    </row>
    <row r="42" spans="1:21" s="2" customFormat="1">
      <c r="A42" s="35"/>
      <c r="B42" s="1"/>
      <c r="C42" s="66"/>
      <c r="D42" s="56"/>
      <c r="E42" s="57" t="e">
        <f t="shared" si="1"/>
        <v>#N/A</v>
      </c>
      <c r="F42" s="58"/>
      <c r="G42" s="58"/>
      <c r="H42" s="58"/>
      <c r="I42" s="59" t="e">
        <f t="shared" si="3"/>
        <v>#N/A</v>
      </c>
      <c r="J42" s="67"/>
      <c r="K42" s="67"/>
      <c r="L42" s="67"/>
      <c r="M42" s="67"/>
      <c r="N42" s="1"/>
      <c r="O42" s="21"/>
      <c r="P42" s="21"/>
      <c r="Q42" s="1"/>
      <c r="R42" s="1"/>
      <c r="S42" s="111"/>
      <c r="T42" s="1"/>
      <c r="U42" s="1"/>
    </row>
    <row r="45" spans="1:21">
      <c r="A45" s="1"/>
      <c r="O45" s="1"/>
      <c r="P45" s="1"/>
    </row>
    <row r="46" spans="1:21">
      <c r="A46" s="1"/>
      <c r="O46" s="1"/>
      <c r="P46" s="1"/>
    </row>
    <row r="47" spans="1:21">
      <c r="A47" s="1"/>
      <c r="O47" s="1"/>
      <c r="P47" s="1"/>
    </row>
    <row r="48" spans="1:21">
      <c r="A48" s="1"/>
      <c r="O48" s="1"/>
      <c r="P48" s="1"/>
    </row>
    <row r="49" spans="3:13" s="1" customFormat="1">
      <c r="C49" s="35"/>
      <c r="D49" s="20"/>
      <c r="F49" s="36"/>
      <c r="G49" s="36"/>
      <c r="H49" s="36"/>
      <c r="I49" s="21"/>
      <c r="J49" s="22"/>
      <c r="K49" s="22"/>
      <c r="L49" s="22"/>
      <c r="M49" s="22"/>
    </row>
    <row r="50" spans="3:13" s="1" customFormat="1">
      <c r="C50" s="35"/>
      <c r="D50" s="20"/>
      <c r="F50" s="36"/>
      <c r="G50" s="36"/>
      <c r="H50" s="36"/>
      <c r="I50" s="21"/>
      <c r="J50" s="22"/>
      <c r="K50" s="22"/>
      <c r="L50" s="22"/>
      <c r="M50" s="22"/>
    </row>
  </sheetData>
  <sheetProtection password="D279" sheet="1" objects="1" scenarios="1" selectLockedCells="1"/>
  <mergeCells count="2">
    <mergeCell ref="F10:H10"/>
    <mergeCell ref="F4:L4"/>
  </mergeCells>
  <conditionalFormatting sqref="E18:E19 E21:E23 E28:E42">
    <cfRule type="cellIs" dxfId="122" priority="30" stopIfTrue="1" operator="between">
      <formula>0.05</formula>
      <formula>1</formula>
    </cfRule>
    <cfRule type="cellIs" dxfId="121" priority="31" stopIfTrue="1" operator="between">
      <formula>0.02</formula>
      <formula>0.05</formula>
    </cfRule>
    <cfRule type="cellIs" dxfId="120" priority="32" stopIfTrue="1" operator="between">
      <formula>0</formula>
      <formula>0.02</formula>
    </cfRule>
  </conditionalFormatting>
  <conditionalFormatting sqref="E20">
    <cfRule type="cellIs" dxfId="119" priority="24" stopIfTrue="1" operator="between">
      <formula>0.05</formula>
      <formula>1</formula>
    </cfRule>
    <cfRule type="cellIs" dxfId="118" priority="25" stopIfTrue="1" operator="between">
      <formula>0.02</formula>
      <formula>0.05</formula>
    </cfRule>
    <cfRule type="cellIs" dxfId="117" priority="26" stopIfTrue="1" operator="between">
      <formula>0</formula>
      <formula>0.02</formula>
    </cfRule>
  </conditionalFormatting>
  <conditionalFormatting sqref="E15:E17 E12:E13">
    <cfRule type="cellIs" dxfId="116" priority="21" stopIfTrue="1" operator="between">
      <formula>0.05</formula>
      <formula>1</formula>
    </cfRule>
    <cfRule type="cellIs" dxfId="115" priority="22" stopIfTrue="1" operator="between">
      <formula>0.02</formula>
      <formula>0.05</formula>
    </cfRule>
    <cfRule type="cellIs" dxfId="114" priority="23" stopIfTrue="1" operator="between">
      <formula>0</formula>
      <formula>0.02</formula>
    </cfRule>
  </conditionalFormatting>
  <conditionalFormatting sqref="E14">
    <cfRule type="cellIs" dxfId="113" priority="18" stopIfTrue="1" operator="between">
      <formula>0.05</formula>
      <formula>1</formula>
    </cfRule>
    <cfRule type="cellIs" dxfId="112" priority="19" stopIfTrue="1" operator="between">
      <formula>0.02</formula>
      <formula>0.05</formula>
    </cfRule>
    <cfRule type="cellIs" dxfId="111" priority="20" stopIfTrue="1" operator="between">
      <formula>0</formula>
      <formula>0.02</formula>
    </cfRule>
  </conditionalFormatting>
  <conditionalFormatting sqref="E24:E26">
    <cfRule type="cellIs" dxfId="110" priority="15" stopIfTrue="1" operator="between">
      <formula>0.05</formula>
      <formula>1</formula>
    </cfRule>
    <cfRule type="cellIs" dxfId="109" priority="16" stopIfTrue="1" operator="between">
      <formula>0.02</formula>
      <formula>0.05</formula>
    </cfRule>
    <cfRule type="cellIs" dxfId="108" priority="17" stopIfTrue="1" operator="between">
      <formula>0</formula>
      <formula>0.02</formula>
    </cfRule>
  </conditionalFormatting>
  <conditionalFormatting sqref="E27">
    <cfRule type="cellIs" dxfId="107" priority="12" stopIfTrue="1" operator="between">
      <formula>0.05</formula>
      <formula>1</formula>
    </cfRule>
    <cfRule type="cellIs" dxfId="106" priority="13" stopIfTrue="1" operator="between">
      <formula>0.02</formula>
      <formula>0.05</formula>
    </cfRule>
    <cfRule type="cellIs" dxfId="105" priority="14" stopIfTrue="1" operator="between">
      <formula>0</formula>
      <formula>0.02</formula>
    </cfRule>
  </conditionalFormatting>
  <conditionalFormatting sqref="D5">
    <cfRule type="cellIs" dxfId="104" priority="1" operator="between">
      <formula>0</formula>
      <formula>0</formula>
    </cfRule>
    <cfRule type="cellIs" dxfId="103" priority="9" operator="greaterThan">
      <formula>0.049999999999999</formula>
    </cfRule>
    <cfRule type="cellIs" dxfId="102" priority="10" operator="between">
      <formula>0.02</formula>
      <formula>0.049999999999</formula>
    </cfRule>
    <cfRule type="cellIs" dxfId="101" priority="11" operator="between">
      <formula>0.0000000001</formula>
      <formula>0.02</formula>
    </cfRule>
  </conditionalFormatting>
  <conditionalFormatting sqref="M12:S12">
    <cfRule type="containsErrors" dxfId="100" priority="8">
      <formula>ISERROR(M12)</formula>
    </cfRule>
  </conditionalFormatting>
  <conditionalFormatting sqref="D4">
    <cfRule type="containsText" dxfId="99" priority="3" operator="containsText" text="High">
      <formula>NOT(ISERROR(SEARCH("High",D4)))</formula>
    </cfRule>
    <cfRule type="containsText" dxfId="98" priority="4" operator="containsText" text="Medium">
      <formula>NOT(ISERROR(SEARCH("Medium",D4)))</formula>
    </cfRule>
    <cfRule type="containsText" dxfId="97" priority="5" operator="containsText" text="low">
      <formula>NOT(ISERROR(SEARCH("low",D4)))</formula>
    </cfRule>
    <cfRule type="containsText" dxfId="96" priority="6" operator="containsText" text="minimal">
      <formula>NOT(ISERROR(SEARCH("minimal",D4)))</formula>
    </cfRule>
    <cfRule type="containsErrors" dxfId="95" priority="34">
      <formula>ISERROR(D4)</formula>
    </cfRule>
  </conditionalFormatting>
  <conditionalFormatting sqref="D12:D29">
    <cfRule type="containsErrors" dxfId="94" priority="33">
      <formula>ISERROR(D12)</formula>
    </cfRule>
  </conditionalFormatting>
  <dataValidations count="3">
    <dataValidation type="list" allowBlank="1" showInputMessage="1" showErrorMessage="1" sqref="H30:H42">
      <formula1>$P$6:$P$9</formula1>
    </dataValidation>
    <dataValidation type="list" allowBlank="1" showInputMessage="1" showErrorMessage="1" errorTitle="Please choose from list!" error="Strength choices are minimal, low, medium, and high, as defined to your right." sqref="H12:H29">
      <formula1>$P$6:$P$9</formula1>
    </dataValidation>
    <dataValidation type="whole" allowBlank="1" showInputMessage="1" showErrorMessage="1" errorTitle="Need a reach number!" error="This cell contained the reached population and is a positive whole number between 0 and the total target population." sqref="F12:F29">
      <formula1>0</formula1>
      <formula2>$B$4</formula2>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showGridLines="0" topLeftCell="A2" zoomScale="90" zoomScaleNormal="90" workbookViewId="0">
      <selection activeCell="F14" sqref="F14"/>
    </sheetView>
  </sheetViews>
  <sheetFormatPr defaultRowHeight="12.75"/>
  <cols>
    <col min="1" max="1" width="40" style="35" customWidth="1"/>
    <col min="2" max="2" width="12.7109375" style="1" customWidth="1"/>
    <col min="3" max="3" width="36" style="35" customWidth="1"/>
    <col min="4" max="4" width="16" style="20" customWidth="1"/>
    <col min="5" max="5" width="8" style="1" hidden="1" customWidth="1"/>
    <col min="6" max="6" width="9.7109375" style="36" customWidth="1"/>
    <col min="7" max="7" width="18.5703125" style="36" hidden="1" customWidth="1"/>
    <col min="8" max="8" width="9.7109375" style="36" customWidth="1"/>
    <col min="9" max="9" width="18.5703125" style="21" hidden="1" customWidth="1"/>
    <col min="10" max="13" width="17.42578125" style="22" customWidth="1"/>
    <col min="14" max="14" width="9.140625" style="1" hidden="1" customWidth="1"/>
    <col min="15" max="16" width="9.140625" style="21" hidden="1" customWidth="1"/>
    <col min="17" max="18" width="9.140625" style="1" hidden="1" customWidth="1"/>
    <col min="19" max="19" width="35.85546875" style="112" customWidth="1"/>
    <col min="20" max="20" width="9.140625" style="1"/>
    <col min="21" max="21" width="11.5703125" style="1" bestFit="1" customWidth="1"/>
    <col min="22" max="16384" width="9.140625" style="1"/>
  </cols>
  <sheetData>
    <row r="1" spans="1:20" ht="44.25" customHeight="1">
      <c r="A1" s="85" t="s">
        <v>294</v>
      </c>
      <c r="B1" s="18"/>
      <c r="C1" s="32"/>
      <c r="D1" s="153"/>
      <c r="E1" s="18"/>
      <c r="F1" s="38"/>
      <c r="G1" s="38"/>
      <c r="H1" s="38"/>
      <c r="I1" s="29"/>
      <c r="J1" s="10"/>
      <c r="K1" s="10"/>
      <c r="L1" s="10"/>
      <c r="M1" s="10"/>
      <c r="N1" s="18"/>
      <c r="O1" s="29"/>
      <c r="P1" s="29"/>
      <c r="Q1" s="18"/>
      <c r="R1" s="18"/>
      <c r="S1" s="154"/>
    </row>
    <row r="2" spans="1:20" ht="44.25" customHeight="1" thickBot="1">
      <c r="A2" s="33" t="s">
        <v>31</v>
      </c>
      <c r="B2" s="18"/>
      <c r="C2" s="32"/>
      <c r="D2" s="155"/>
      <c r="E2" s="154"/>
      <c r="F2" s="122"/>
      <c r="G2" s="122"/>
      <c r="H2" s="122"/>
      <c r="I2" s="156"/>
      <c r="J2" s="157"/>
      <c r="K2" s="157"/>
      <c r="L2" s="157"/>
      <c r="M2" s="10"/>
      <c r="N2" s="18"/>
      <c r="O2" s="29"/>
      <c r="P2" s="29"/>
      <c r="Q2" s="18"/>
      <c r="R2" s="18"/>
      <c r="S2" s="154"/>
    </row>
    <row r="3" spans="1:20" ht="65.25" customHeight="1" thickTop="1">
      <c r="A3" s="87" t="s">
        <v>50</v>
      </c>
      <c r="B3" s="114" t="s">
        <v>5</v>
      </c>
      <c r="C3" s="152"/>
      <c r="D3" s="39" t="s">
        <v>190</v>
      </c>
      <c r="E3" s="154"/>
      <c r="F3" s="37"/>
      <c r="G3" s="37"/>
      <c r="H3" s="122"/>
      <c r="I3" s="156"/>
      <c r="J3" s="157"/>
      <c r="K3" s="157"/>
      <c r="L3" s="157"/>
      <c r="M3" s="10"/>
      <c r="N3" s="18"/>
      <c r="O3" s="29"/>
      <c r="P3" s="29"/>
      <c r="Q3" s="18"/>
      <c r="R3" s="18"/>
      <c r="S3" s="154"/>
    </row>
    <row r="4" spans="1:20" ht="57.75" customHeight="1" thickBot="1">
      <c r="A4" s="152"/>
      <c r="B4" s="158"/>
      <c r="C4" s="45"/>
      <c r="D4" s="121" t="e">
        <f>VLOOKUP(E5,$N$14:$O$19,2)</f>
        <v>#N/A</v>
      </c>
      <c r="E4" s="159" t="s">
        <v>18</v>
      </c>
      <c r="F4" s="312" t="s">
        <v>180</v>
      </c>
      <c r="G4" s="312"/>
      <c r="H4" s="312"/>
      <c r="I4" s="312"/>
      <c r="J4" s="312"/>
      <c r="K4" s="312"/>
      <c r="L4" s="312"/>
      <c r="M4" s="10"/>
      <c r="N4" s="18"/>
      <c r="O4" s="29"/>
      <c r="P4" s="29"/>
      <c r="Q4" s="18"/>
      <c r="R4" s="18"/>
      <c r="S4" s="154"/>
    </row>
    <row r="5" spans="1:20" ht="29.25" customHeight="1" thickTop="1" thickBot="1">
      <c r="A5" s="34" t="s">
        <v>164</v>
      </c>
      <c r="B5" s="18"/>
      <c r="C5" s="152"/>
      <c r="D5" s="120">
        <f>E5</f>
        <v>0</v>
      </c>
      <c r="E5" s="23">
        <f>SUMIF(E12:E47,"&gt;0",E12:E47)</f>
        <v>0</v>
      </c>
      <c r="F5" s="122"/>
      <c r="G5" s="122"/>
      <c r="H5" s="122"/>
      <c r="I5" s="156"/>
      <c r="J5" s="157"/>
      <c r="K5" s="157"/>
      <c r="L5" s="157"/>
      <c r="M5" s="10"/>
      <c r="N5" s="30" t="s">
        <v>12</v>
      </c>
      <c r="O5" s="31"/>
      <c r="P5" s="31"/>
      <c r="Q5" s="30"/>
      <c r="R5" s="30"/>
      <c r="S5" s="154"/>
    </row>
    <row r="6" spans="1:20" ht="14.25" hidden="1">
      <c r="A6" s="34"/>
      <c r="B6" s="42"/>
      <c r="C6" s="152"/>
      <c r="D6" s="43"/>
      <c r="E6" s="26"/>
      <c r="F6" s="38"/>
      <c r="G6" s="38"/>
      <c r="H6" s="38"/>
      <c r="I6" s="27"/>
      <c r="J6" s="10"/>
      <c r="K6" s="10"/>
      <c r="L6" s="10"/>
      <c r="M6" s="10"/>
      <c r="N6" s="16" t="s">
        <v>2</v>
      </c>
      <c r="O6" s="28">
        <v>0.1</v>
      </c>
      <c r="P6" s="28" t="s">
        <v>4</v>
      </c>
      <c r="Q6" s="18" t="s">
        <v>6</v>
      </c>
      <c r="R6" s="18" t="s">
        <v>7</v>
      </c>
      <c r="S6" s="154"/>
    </row>
    <row r="7" spans="1:20" ht="14.25" hidden="1">
      <c r="A7" s="34"/>
      <c r="B7" s="38"/>
      <c r="C7" s="152"/>
      <c r="D7" s="160"/>
      <c r="E7" s="18"/>
      <c r="F7" s="38"/>
      <c r="G7" s="38"/>
      <c r="H7" s="38"/>
      <c r="I7" s="29"/>
      <c r="J7" s="10"/>
      <c r="K7" s="10"/>
      <c r="L7" s="10"/>
      <c r="M7" s="10"/>
      <c r="N7" s="18" t="s">
        <v>0</v>
      </c>
      <c r="O7" s="29">
        <v>0.02</v>
      </c>
      <c r="P7" s="29" t="s">
        <v>0</v>
      </c>
      <c r="Q7" s="18"/>
      <c r="R7" s="18"/>
      <c r="S7" s="154"/>
    </row>
    <row r="8" spans="1:20" ht="14.25" hidden="1">
      <c r="A8" s="34"/>
      <c r="B8" s="18"/>
      <c r="C8" s="152"/>
      <c r="D8" s="153"/>
      <c r="E8" s="18"/>
      <c r="F8" s="38"/>
      <c r="G8" s="38"/>
      <c r="H8" s="38"/>
      <c r="I8" s="29"/>
      <c r="J8" s="10"/>
      <c r="K8" s="10"/>
      <c r="L8" s="10"/>
      <c r="M8" s="10"/>
      <c r="N8" s="16" t="s">
        <v>1</v>
      </c>
      <c r="O8" s="28">
        <v>0.05</v>
      </c>
      <c r="P8" s="28" t="s">
        <v>1</v>
      </c>
      <c r="Q8" s="18"/>
      <c r="R8" s="18"/>
      <c r="S8" s="154"/>
    </row>
    <row r="9" spans="1:20" ht="14.25" hidden="1">
      <c r="A9" s="34"/>
      <c r="B9" s="18"/>
      <c r="C9" s="152"/>
      <c r="D9" s="153"/>
      <c r="E9" s="18"/>
      <c r="F9" s="38"/>
      <c r="G9" s="38"/>
      <c r="H9" s="38"/>
      <c r="I9" s="29"/>
      <c r="J9" s="10"/>
      <c r="K9" s="10"/>
      <c r="L9" s="10"/>
      <c r="M9" s="10"/>
      <c r="N9" s="16" t="s">
        <v>4</v>
      </c>
      <c r="O9" s="28">
        <v>5.0000000000000001E-3</v>
      </c>
      <c r="P9" s="28" t="s">
        <v>2</v>
      </c>
      <c r="Q9" s="18"/>
      <c r="R9" s="18"/>
      <c r="S9" s="154"/>
    </row>
    <row r="10" spans="1:20" ht="33" customHeight="1">
      <c r="A10" s="34" t="s">
        <v>8</v>
      </c>
      <c r="B10" s="18"/>
      <c r="C10" s="23"/>
      <c r="D10" s="153"/>
      <c r="E10" s="30" t="s">
        <v>48</v>
      </c>
      <c r="F10" s="309" t="s">
        <v>21</v>
      </c>
      <c r="G10" s="310"/>
      <c r="H10" s="311"/>
      <c r="I10" s="31" t="s">
        <v>49</v>
      </c>
      <c r="J10" s="103" t="s">
        <v>154</v>
      </c>
      <c r="K10" s="161"/>
      <c r="L10" s="161"/>
      <c r="M10" s="162"/>
      <c r="N10" s="16"/>
      <c r="O10" s="28"/>
      <c r="P10" s="28"/>
      <c r="Q10" s="18"/>
      <c r="R10" s="18"/>
      <c r="S10" s="154"/>
    </row>
    <row r="11" spans="1:20" ht="49.5" customHeight="1">
      <c r="A11" s="34" t="s">
        <v>215</v>
      </c>
      <c r="B11" s="75" t="s">
        <v>243</v>
      </c>
      <c r="C11" s="46" t="s">
        <v>10</v>
      </c>
      <c r="D11" s="53" t="s">
        <v>181</v>
      </c>
      <c r="E11" s="54" t="s">
        <v>13</v>
      </c>
      <c r="F11" s="76" t="s">
        <v>20</v>
      </c>
      <c r="G11" s="76"/>
      <c r="H11" s="76" t="s">
        <v>19</v>
      </c>
      <c r="I11" s="55"/>
      <c r="J11" s="53" t="s">
        <v>4</v>
      </c>
      <c r="K11" s="53" t="s">
        <v>0</v>
      </c>
      <c r="L11" s="53" t="s">
        <v>1</v>
      </c>
      <c r="M11" s="53" t="s">
        <v>2</v>
      </c>
      <c r="N11" s="18"/>
      <c r="O11" s="29"/>
      <c r="P11" s="29"/>
      <c r="Q11" s="18"/>
      <c r="R11" s="18"/>
      <c r="S11" s="110" t="s">
        <v>165</v>
      </c>
      <c r="T11" s="18"/>
    </row>
    <row r="12" spans="1:20" ht="49.5" customHeight="1">
      <c r="A12" s="34" t="s">
        <v>174</v>
      </c>
      <c r="B12" s="102" t="s">
        <v>295</v>
      </c>
      <c r="C12" s="116" t="s">
        <v>296</v>
      </c>
      <c r="D12" s="63" t="e">
        <f t="shared" ref="D12:D34" si="0">VLOOKUP(E12,$N$14:$O$19,2)</f>
        <v>#REF!</v>
      </c>
      <c r="E12" s="163" t="e">
        <f t="shared" ref="E12:E19" si="1">G12*I12</f>
        <v>#REF!</v>
      </c>
      <c r="F12" s="91"/>
      <c r="G12" s="91" t="e">
        <f>F12/#REF!</f>
        <v>#REF!</v>
      </c>
      <c r="H12" s="91"/>
      <c r="I12" s="164" t="e">
        <f>VLOOKUP(H12,$N$6:$O$10,2)</f>
        <v>#N/A</v>
      </c>
      <c r="J12" s="52" t="s">
        <v>207</v>
      </c>
      <c r="K12" s="52" t="s">
        <v>204</v>
      </c>
      <c r="L12" s="52" t="s">
        <v>308</v>
      </c>
      <c r="M12" s="52" t="s">
        <v>205</v>
      </c>
      <c r="N12" s="18"/>
      <c r="O12" s="29"/>
      <c r="P12" s="29"/>
      <c r="Q12" s="18"/>
      <c r="R12" s="18"/>
      <c r="S12" s="104"/>
      <c r="T12" s="18"/>
    </row>
    <row r="13" spans="1:20" ht="49.5" customHeight="1">
      <c r="A13" s="34" t="s">
        <v>175</v>
      </c>
      <c r="B13" s="94"/>
      <c r="C13" s="116" t="s">
        <v>25</v>
      </c>
      <c r="D13" s="63"/>
      <c r="E13" s="163" t="e">
        <f t="shared" si="1"/>
        <v>#REF!</v>
      </c>
      <c r="F13" s="91"/>
      <c r="G13" s="91" t="e">
        <f>F13/#REF!</f>
        <v>#REF!</v>
      </c>
      <c r="H13" s="106"/>
      <c r="I13" s="165" t="e">
        <f>VLOOKUP(H13,$N$6:$O$9,2)</f>
        <v>#N/A</v>
      </c>
      <c r="J13" s="107" t="s">
        <v>302</v>
      </c>
      <c r="K13" s="52" t="s">
        <v>62</v>
      </c>
      <c r="L13" s="52" t="s">
        <v>316</v>
      </c>
      <c r="M13" s="52" t="s">
        <v>63</v>
      </c>
      <c r="N13" s="16" t="s">
        <v>17</v>
      </c>
      <c r="O13" s="28"/>
      <c r="P13" s="28"/>
      <c r="Q13" s="18"/>
      <c r="R13" s="18"/>
      <c r="S13" s="104"/>
      <c r="T13" s="18"/>
    </row>
    <row r="14" spans="1:20" ht="49.5" customHeight="1">
      <c r="A14" s="34" t="s">
        <v>182</v>
      </c>
      <c r="B14" s="94"/>
      <c r="C14" s="116" t="s">
        <v>305</v>
      </c>
      <c r="D14" s="63" t="e">
        <f t="shared" si="0"/>
        <v>#REF!</v>
      </c>
      <c r="E14" s="163" t="e">
        <f t="shared" si="1"/>
        <v>#REF!</v>
      </c>
      <c r="F14" s="91"/>
      <c r="G14" s="166" t="e">
        <f>F14/#REF!</f>
        <v>#REF!</v>
      </c>
      <c r="H14" s="91"/>
      <c r="I14" s="164" t="e">
        <f>VLOOKUP(H14,$N$6:$O$10,2)</f>
        <v>#N/A</v>
      </c>
      <c r="J14" s="52" t="s">
        <v>65</v>
      </c>
      <c r="K14" s="52" t="s">
        <v>317</v>
      </c>
      <c r="L14" s="52" t="s">
        <v>318</v>
      </c>
      <c r="M14" s="52" t="s">
        <v>319</v>
      </c>
      <c r="N14" s="18">
        <v>9.9999999999999995E-7</v>
      </c>
      <c r="O14" s="16" t="s">
        <v>4</v>
      </c>
      <c r="P14" s="29"/>
      <c r="Q14" s="18"/>
      <c r="R14" s="18"/>
      <c r="S14" s="104"/>
    </row>
    <row r="15" spans="1:20" ht="49.5" customHeight="1">
      <c r="A15" s="34" t="s">
        <v>177</v>
      </c>
      <c r="B15" s="94"/>
      <c r="C15" s="116" t="s">
        <v>298</v>
      </c>
      <c r="D15" s="63" t="e">
        <f t="shared" si="0"/>
        <v>#REF!</v>
      </c>
      <c r="E15" s="163" t="e">
        <f t="shared" si="1"/>
        <v>#REF!</v>
      </c>
      <c r="F15" s="91"/>
      <c r="G15" s="91" t="e">
        <f>F15/#REF!</f>
        <v>#REF!</v>
      </c>
      <c r="H15" s="108"/>
      <c r="I15" s="167" t="e">
        <f>VLOOKUP(H15,$N$6:$O$10,2)</f>
        <v>#N/A</v>
      </c>
      <c r="J15" s="109" t="s">
        <v>24</v>
      </c>
      <c r="K15" s="52"/>
      <c r="L15" s="52"/>
      <c r="M15" s="52"/>
      <c r="N15" s="18">
        <v>6.0000000000000001E-3</v>
      </c>
      <c r="O15" s="16" t="s">
        <v>0</v>
      </c>
      <c r="P15" s="29"/>
      <c r="Q15" s="18"/>
      <c r="R15" s="18"/>
      <c r="S15" s="104"/>
    </row>
    <row r="16" spans="1:20" ht="49.5" customHeight="1">
      <c r="A16" s="34" t="s">
        <v>176</v>
      </c>
      <c r="B16" s="94"/>
      <c r="C16" s="116" t="s">
        <v>299</v>
      </c>
      <c r="D16" s="63" t="e">
        <f t="shared" si="0"/>
        <v>#REF!</v>
      </c>
      <c r="E16" s="163" t="e">
        <f t="shared" si="1"/>
        <v>#REF!</v>
      </c>
      <c r="F16" s="91"/>
      <c r="G16" s="91" t="e">
        <f>F16/#REF!</f>
        <v>#REF!</v>
      </c>
      <c r="H16" s="91"/>
      <c r="I16" s="164" t="e">
        <f>VLOOKUP(H16,$N$6:$O$9,2)</f>
        <v>#N/A</v>
      </c>
      <c r="J16" s="52" t="s">
        <v>207</v>
      </c>
      <c r="K16" s="52" t="s">
        <v>204</v>
      </c>
      <c r="L16" s="52" t="s">
        <v>308</v>
      </c>
      <c r="M16" s="52" t="s">
        <v>205</v>
      </c>
      <c r="N16" s="18"/>
      <c r="O16" s="16"/>
      <c r="P16" s="29"/>
      <c r="Q16" s="18"/>
      <c r="R16" s="18"/>
      <c r="S16" s="104"/>
    </row>
    <row r="17" spans="1:21" ht="49.5" customHeight="1">
      <c r="A17" s="34"/>
      <c r="B17" s="94"/>
      <c r="C17" s="95" t="s">
        <v>57</v>
      </c>
      <c r="D17" s="63" t="e">
        <f t="shared" si="0"/>
        <v>#REF!</v>
      </c>
      <c r="E17" s="163" t="e">
        <f t="shared" si="1"/>
        <v>#REF!</v>
      </c>
      <c r="F17" s="91"/>
      <c r="G17" s="91" t="e">
        <f>F17/#REF!</f>
        <v>#REF!</v>
      </c>
      <c r="H17" s="91"/>
      <c r="I17" s="164" t="e">
        <f>VLOOKUP(H17,$N$6:$O$9,2)</f>
        <v>#N/A</v>
      </c>
      <c r="J17" s="52" t="s">
        <v>24</v>
      </c>
      <c r="K17" s="52"/>
      <c r="L17" s="52"/>
      <c r="M17" s="52"/>
      <c r="N17" s="18">
        <v>0.02</v>
      </c>
      <c r="O17" s="16" t="s">
        <v>1</v>
      </c>
      <c r="P17" s="29"/>
      <c r="Q17" s="18"/>
      <c r="R17" s="18"/>
      <c r="S17" s="104"/>
    </row>
    <row r="18" spans="1:21" ht="49.5" customHeight="1">
      <c r="A18" s="152"/>
      <c r="B18" s="168"/>
      <c r="C18" s="95" t="s">
        <v>87</v>
      </c>
      <c r="D18" s="63" t="e">
        <f t="shared" si="0"/>
        <v>#REF!</v>
      </c>
      <c r="E18" s="163" t="e">
        <f t="shared" si="1"/>
        <v>#REF!</v>
      </c>
      <c r="F18" s="91"/>
      <c r="G18" s="91" t="e">
        <f>F18/#REF!</f>
        <v>#REF!</v>
      </c>
      <c r="H18" s="91"/>
      <c r="I18" s="164" t="e">
        <f>VLOOKUP(H18,$N$6:$O$10,2)</f>
        <v>#N/A</v>
      </c>
      <c r="J18" s="52" t="s">
        <v>24</v>
      </c>
      <c r="K18" s="52"/>
      <c r="L18" s="52"/>
      <c r="M18" s="52"/>
      <c r="N18" s="18"/>
      <c r="O18" s="29"/>
      <c r="P18" s="29"/>
      <c r="Q18" s="18"/>
      <c r="R18" s="18"/>
      <c r="S18" s="104"/>
    </row>
    <row r="19" spans="1:21" ht="49.5" customHeight="1">
      <c r="A19" s="84"/>
      <c r="B19" s="169"/>
      <c r="C19" s="95" t="s">
        <v>59</v>
      </c>
      <c r="D19" s="63" t="e">
        <f t="shared" si="0"/>
        <v>#REF!</v>
      </c>
      <c r="E19" s="163" t="e">
        <f t="shared" si="1"/>
        <v>#REF!</v>
      </c>
      <c r="F19" s="91"/>
      <c r="G19" s="91" t="e">
        <f>F19/#REF!</f>
        <v>#REF!</v>
      </c>
      <c r="H19" s="91"/>
      <c r="I19" s="164" t="e">
        <f>VLOOKUP(H19,$N$6:$O$10,2)</f>
        <v>#N/A</v>
      </c>
      <c r="J19" s="52" t="s">
        <v>24</v>
      </c>
      <c r="K19" s="52"/>
      <c r="L19" s="52"/>
      <c r="M19" s="52"/>
      <c r="N19" s="18">
        <v>0.05</v>
      </c>
      <c r="O19" s="16" t="s">
        <v>2</v>
      </c>
      <c r="P19" s="29"/>
      <c r="Q19" s="18"/>
      <c r="R19" s="18"/>
      <c r="S19" s="104"/>
    </row>
    <row r="20" spans="1:21" ht="49.5" customHeight="1">
      <c r="A20" s="152"/>
      <c r="B20" s="71" t="s">
        <v>307</v>
      </c>
      <c r="C20" s="117" t="s">
        <v>296</v>
      </c>
      <c r="D20" s="60" t="e">
        <f t="shared" si="0"/>
        <v>#N/A</v>
      </c>
      <c r="E20" s="170" t="e">
        <f>G20*I20</f>
        <v>#N/A</v>
      </c>
      <c r="F20" s="91"/>
      <c r="G20" s="91"/>
      <c r="H20" s="91"/>
      <c r="I20" s="171" t="e">
        <f>VLOOKUP(H20,$N$6:$O$10,2)</f>
        <v>#N/A</v>
      </c>
      <c r="J20" s="51" t="s">
        <v>313</v>
      </c>
      <c r="K20" s="51" t="s">
        <v>315</v>
      </c>
      <c r="L20" s="51" t="s">
        <v>320</v>
      </c>
      <c r="M20" s="51" t="s">
        <v>314</v>
      </c>
      <c r="N20" s="18"/>
      <c r="O20" s="29"/>
      <c r="P20" s="29"/>
      <c r="Q20" s="18"/>
      <c r="R20" s="18"/>
      <c r="S20" s="104"/>
      <c r="U20" s="26"/>
    </row>
    <row r="21" spans="1:21" ht="49.5" customHeight="1">
      <c r="A21" s="152"/>
      <c r="B21" s="172"/>
      <c r="C21" s="117" t="s">
        <v>25</v>
      </c>
      <c r="D21" s="60" t="e">
        <f t="shared" si="0"/>
        <v>#REF!</v>
      </c>
      <c r="E21" s="170" t="e">
        <f>G21*I21</f>
        <v>#REF!</v>
      </c>
      <c r="F21" s="91"/>
      <c r="G21" s="91" t="e">
        <f>F21/#REF!</f>
        <v>#REF!</v>
      </c>
      <c r="H21" s="91"/>
      <c r="I21" s="171" t="e">
        <f>VLOOKUP(H21,$N$6:$O$9,2)</f>
        <v>#N/A</v>
      </c>
      <c r="J21" s="51" t="s">
        <v>301</v>
      </c>
      <c r="K21" s="51" t="s">
        <v>302</v>
      </c>
      <c r="L21" s="51" t="s">
        <v>321</v>
      </c>
      <c r="M21" s="51" t="s">
        <v>62</v>
      </c>
      <c r="N21" s="18"/>
      <c r="O21" s="29"/>
      <c r="P21" s="29"/>
      <c r="Q21" s="18"/>
      <c r="R21" s="18"/>
      <c r="S21" s="104"/>
    </row>
    <row r="22" spans="1:21" ht="49.5" customHeight="1">
      <c r="A22" s="152"/>
      <c r="B22" s="92"/>
      <c r="C22" s="117" t="s">
        <v>297</v>
      </c>
      <c r="D22" s="60" t="e">
        <f t="shared" si="0"/>
        <v>#REF!</v>
      </c>
      <c r="E22" s="170" t="e">
        <f>G22*I22</f>
        <v>#REF!</v>
      </c>
      <c r="F22" s="91"/>
      <c r="G22" s="91" t="e">
        <f>F22/#REF!</f>
        <v>#REF!</v>
      </c>
      <c r="H22" s="91"/>
      <c r="I22" s="171" t="e">
        <f>VLOOKUP(H22,$N$6:$O$10,2)</f>
        <v>#N/A</v>
      </c>
      <c r="J22" s="51" t="s">
        <v>312</v>
      </c>
      <c r="K22" s="51" t="s">
        <v>65</v>
      </c>
      <c r="L22" s="51" t="s">
        <v>322</v>
      </c>
      <c r="M22" s="51" t="s">
        <v>306</v>
      </c>
      <c r="N22" s="18"/>
      <c r="O22" s="29"/>
      <c r="P22" s="29"/>
      <c r="Q22" s="18"/>
      <c r="R22" s="18"/>
      <c r="S22" s="104"/>
    </row>
    <row r="23" spans="1:21" ht="49.5" customHeight="1">
      <c r="A23" s="152"/>
      <c r="B23" s="72"/>
      <c r="C23" s="117" t="s">
        <v>298</v>
      </c>
      <c r="D23" s="60" t="e">
        <f t="shared" si="0"/>
        <v>#REF!</v>
      </c>
      <c r="E23" s="170" t="e">
        <f t="shared" ref="E23:E47" si="2">G23*I23</f>
        <v>#REF!</v>
      </c>
      <c r="F23" s="91"/>
      <c r="G23" s="91" t="e">
        <f>F23/#REF!</f>
        <v>#REF!</v>
      </c>
      <c r="H23" s="91"/>
      <c r="I23" s="171" t="e">
        <f>VLOOKUP(H23,$N$6:$O$10,2)</f>
        <v>#N/A</v>
      </c>
      <c r="J23" s="51" t="s">
        <v>24</v>
      </c>
      <c r="K23" s="51"/>
      <c r="L23" s="51"/>
      <c r="M23" s="51"/>
      <c r="N23" s="18"/>
      <c r="O23" s="29"/>
      <c r="P23" s="29"/>
      <c r="Q23" s="18"/>
      <c r="R23" s="18"/>
      <c r="S23" s="104"/>
    </row>
    <row r="24" spans="1:21" ht="49.5" customHeight="1">
      <c r="A24" s="152"/>
      <c r="B24" s="72"/>
      <c r="C24" s="117" t="s">
        <v>299</v>
      </c>
      <c r="D24" s="60" t="e">
        <f t="shared" si="0"/>
        <v>#REF!</v>
      </c>
      <c r="E24" s="170" t="e">
        <f t="shared" si="2"/>
        <v>#REF!</v>
      </c>
      <c r="F24" s="91"/>
      <c r="G24" s="91" t="e">
        <f>F24/#REF!</f>
        <v>#REF!</v>
      </c>
      <c r="H24" s="91"/>
      <c r="I24" s="171" t="e">
        <f>VLOOKUP(H24,$N$6:$O$9,2)</f>
        <v>#N/A</v>
      </c>
      <c r="J24" s="51" t="s">
        <v>313</v>
      </c>
      <c r="K24" s="51" t="s">
        <v>315</v>
      </c>
      <c r="L24" s="51" t="s">
        <v>320</v>
      </c>
      <c r="M24" s="51" t="s">
        <v>314</v>
      </c>
      <c r="N24" s="18"/>
      <c r="O24" s="29"/>
      <c r="P24" s="29"/>
      <c r="Q24" s="18"/>
      <c r="R24" s="18"/>
      <c r="S24" s="104"/>
    </row>
    <row r="25" spans="1:21" ht="49.5" customHeight="1">
      <c r="A25" s="152"/>
      <c r="B25" s="72"/>
      <c r="C25" s="89" t="s">
        <v>57</v>
      </c>
      <c r="D25" s="60" t="e">
        <f t="shared" si="0"/>
        <v>#REF!</v>
      </c>
      <c r="E25" s="170" t="e">
        <f t="shared" si="2"/>
        <v>#REF!</v>
      </c>
      <c r="F25" s="91"/>
      <c r="G25" s="91" t="e">
        <f>F25/#REF!</f>
        <v>#REF!</v>
      </c>
      <c r="H25" s="91"/>
      <c r="I25" s="171" t="e">
        <f>VLOOKUP(H25,$N$6:$O$9,2)</f>
        <v>#N/A</v>
      </c>
      <c r="J25" s="51" t="s">
        <v>24</v>
      </c>
      <c r="K25" s="51"/>
      <c r="L25" s="51"/>
      <c r="M25" s="51"/>
      <c r="N25" s="18"/>
      <c r="O25" s="29"/>
      <c r="P25" s="29"/>
      <c r="Q25" s="18"/>
      <c r="R25" s="18"/>
      <c r="S25" s="104"/>
    </row>
    <row r="26" spans="1:21" ht="49.5" customHeight="1">
      <c r="A26" s="152"/>
      <c r="B26" s="72"/>
      <c r="C26" s="89" t="s">
        <v>87</v>
      </c>
      <c r="D26" s="60" t="e">
        <f t="shared" si="0"/>
        <v>#REF!</v>
      </c>
      <c r="E26" s="170" t="e">
        <f t="shared" si="2"/>
        <v>#REF!</v>
      </c>
      <c r="F26" s="91"/>
      <c r="G26" s="91" t="e">
        <f>F26/#REF!</f>
        <v>#REF!</v>
      </c>
      <c r="H26" s="91"/>
      <c r="I26" s="171" t="e">
        <f>VLOOKUP(H26,$N$6:$O$10,2)</f>
        <v>#N/A</v>
      </c>
      <c r="J26" s="51" t="s">
        <v>24</v>
      </c>
      <c r="K26" s="51"/>
      <c r="L26" s="51"/>
      <c r="M26" s="51"/>
      <c r="N26" s="18"/>
      <c r="O26" s="29"/>
      <c r="P26" s="29"/>
      <c r="Q26" s="18"/>
      <c r="R26" s="18"/>
      <c r="S26" s="104"/>
    </row>
    <row r="27" spans="1:21" ht="49.5" customHeight="1">
      <c r="A27" s="84"/>
      <c r="B27" s="93"/>
      <c r="C27" s="89" t="s">
        <v>59</v>
      </c>
      <c r="D27" s="60" t="e">
        <f t="shared" si="0"/>
        <v>#REF!</v>
      </c>
      <c r="E27" s="170" t="e">
        <f t="shared" si="2"/>
        <v>#REF!</v>
      </c>
      <c r="F27" s="91"/>
      <c r="G27" s="91" t="e">
        <f>F27/#REF!</f>
        <v>#REF!</v>
      </c>
      <c r="H27" s="91"/>
      <c r="I27" s="171" t="e">
        <f>VLOOKUP(H27,$N$6:$O$10,2)</f>
        <v>#N/A</v>
      </c>
      <c r="J27" s="51" t="s">
        <v>24</v>
      </c>
      <c r="K27" s="51"/>
      <c r="L27" s="51"/>
      <c r="M27" s="51"/>
      <c r="N27" s="18"/>
      <c r="O27" s="29"/>
      <c r="P27" s="29"/>
      <c r="Q27" s="18"/>
      <c r="R27" s="18"/>
      <c r="S27" s="104"/>
    </row>
    <row r="28" spans="1:21" ht="49.5" customHeight="1">
      <c r="A28" s="152"/>
      <c r="B28" s="68" t="s">
        <v>153</v>
      </c>
      <c r="C28" s="116" t="s">
        <v>296</v>
      </c>
      <c r="D28" s="63" t="e">
        <f t="shared" si="0"/>
        <v>#REF!</v>
      </c>
      <c r="E28" s="173" t="e">
        <f t="shared" si="2"/>
        <v>#REF!</v>
      </c>
      <c r="F28" s="91"/>
      <c r="G28" s="91" t="e">
        <f>F28/#REF!</f>
        <v>#REF!</v>
      </c>
      <c r="H28" s="91"/>
      <c r="I28" s="174" t="e">
        <f>VLOOKUP(H28,$N$6:$O$9,2)</f>
        <v>#N/A</v>
      </c>
      <c r="J28" s="50" t="s">
        <v>325</v>
      </c>
      <c r="K28" s="52" t="s">
        <v>300</v>
      </c>
      <c r="L28" s="52" t="s">
        <v>207</v>
      </c>
      <c r="M28" s="52" t="s">
        <v>309</v>
      </c>
      <c r="N28" s="18"/>
      <c r="O28" s="29"/>
      <c r="P28" s="29"/>
      <c r="Q28" s="18"/>
      <c r="R28" s="18"/>
      <c r="S28" s="104"/>
    </row>
    <row r="29" spans="1:21" ht="49.5" customHeight="1">
      <c r="A29" s="152"/>
      <c r="B29" s="70"/>
      <c r="C29" s="118" t="s">
        <v>25</v>
      </c>
      <c r="D29" s="63" t="e">
        <f t="shared" si="0"/>
        <v>#REF!</v>
      </c>
      <c r="E29" s="170" t="e">
        <f t="shared" si="2"/>
        <v>#REF!</v>
      </c>
      <c r="F29" s="91"/>
      <c r="G29" s="91" t="e">
        <f>F29/#REF!</f>
        <v>#REF!</v>
      </c>
      <c r="H29" s="91"/>
      <c r="I29" s="171" t="e">
        <f>VLOOKUP(H29,$N$6:$O$10,2)</f>
        <v>#N/A</v>
      </c>
      <c r="J29" s="50" t="s">
        <v>325</v>
      </c>
      <c r="K29" s="50" t="s">
        <v>301</v>
      </c>
      <c r="L29" s="50" t="s">
        <v>302</v>
      </c>
      <c r="M29" s="50" t="s">
        <v>310</v>
      </c>
      <c r="N29" s="18"/>
      <c r="O29" s="29"/>
      <c r="P29" s="29"/>
      <c r="Q29" s="18"/>
      <c r="R29" s="18"/>
      <c r="S29" s="104"/>
    </row>
    <row r="30" spans="1:21" ht="49.5" customHeight="1">
      <c r="A30" s="152"/>
      <c r="B30" s="175"/>
      <c r="C30" s="118" t="s">
        <v>297</v>
      </c>
      <c r="D30" s="63" t="e">
        <f t="shared" si="0"/>
        <v>#REF!</v>
      </c>
      <c r="E30" s="170" t="e">
        <f t="shared" si="2"/>
        <v>#REF!</v>
      </c>
      <c r="F30" s="91"/>
      <c r="G30" s="91" t="e">
        <f>F30/#REF!</f>
        <v>#REF!</v>
      </c>
      <c r="H30" s="91"/>
      <c r="I30" s="171" t="e">
        <f>VLOOKUP(H30,$N$6:$O$10,2)</f>
        <v>#N/A</v>
      </c>
      <c r="J30" s="50" t="s">
        <v>325</v>
      </c>
      <c r="K30" s="50" t="s">
        <v>324</v>
      </c>
      <c r="L30" s="50" t="s">
        <v>323</v>
      </c>
      <c r="M30" s="50" t="s">
        <v>311</v>
      </c>
      <c r="N30" s="18"/>
      <c r="O30" s="29"/>
      <c r="P30" s="29"/>
      <c r="Q30" s="18"/>
      <c r="R30" s="18"/>
      <c r="S30" s="104"/>
    </row>
    <row r="31" spans="1:21" ht="49.5" customHeight="1">
      <c r="A31" s="152"/>
      <c r="B31" s="175"/>
      <c r="C31" s="118" t="s">
        <v>298</v>
      </c>
      <c r="D31" s="63" t="e">
        <f t="shared" si="0"/>
        <v>#REF!</v>
      </c>
      <c r="E31" s="170" t="e">
        <f t="shared" si="2"/>
        <v>#REF!</v>
      </c>
      <c r="F31" s="91"/>
      <c r="G31" s="91" t="e">
        <f>F31/#REF!</f>
        <v>#REF!</v>
      </c>
      <c r="H31" s="91"/>
      <c r="I31" s="171" t="e">
        <f>VLOOKUP(H31,$N$6:$O$9,2)</f>
        <v>#N/A</v>
      </c>
      <c r="J31" s="50" t="s">
        <v>24</v>
      </c>
      <c r="K31" s="50"/>
      <c r="L31" s="50"/>
      <c r="M31" s="50"/>
      <c r="N31" s="18"/>
      <c r="O31" s="29"/>
      <c r="P31" s="29"/>
      <c r="Q31" s="18"/>
      <c r="R31" s="18"/>
      <c r="S31" s="104"/>
    </row>
    <row r="32" spans="1:21" ht="49.5" customHeight="1">
      <c r="A32" s="152"/>
      <c r="B32" s="175"/>
      <c r="C32" s="88" t="s">
        <v>299</v>
      </c>
      <c r="D32" s="63" t="e">
        <f t="shared" si="0"/>
        <v>#REF!</v>
      </c>
      <c r="E32" s="170" t="e">
        <f t="shared" si="2"/>
        <v>#REF!</v>
      </c>
      <c r="F32" s="91"/>
      <c r="G32" s="91" t="e">
        <f>F32/#REF!</f>
        <v>#REF!</v>
      </c>
      <c r="H32" s="91"/>
      <c r="I32" s="171" t="e">
        <f>VLOOKUP(H32,$N$6:$O$9,2)</f>
        <v>#N/A</v>
      </c>
      <c r="J32" s="50" t="s">
        <v>3</v>
      </c>
      <c r="K32" s="50" t="s">
        <v>300</v>
      </c>
      <c r="L32" s="50" t="s">
        <v>309</v>
      </c>
      <c r="M32" s="50" t="s">
        <v>204</v>
      </c>
      <c r="N32" s="18"/>
      <c r="O32" s="29"/>
      <c r="P32" s="29"/>
      <c r="Q32" s="18"/>
      <c r="R32" s="18"/>
      <c r="S32" s="104"/>
    </row>
    <row r="33" spans="1:21" ht="49.5" customHeight="1">
      <c r="A33" s="152"/>
      <c r="B33" s="175"/>
      <c r="C33" s="88" t="s">
        <v>57</v>
      </c>
      <c r="D33" s="63" t="e">
        <f t="shared" si="0"/>
        <v>#REF!</v>
      </c>
      <c r="E33" s="170" t="e">
        <f t="shared" si="2"/>
        <v>#REF!</v>
      </c>
      <c r="F33" s="91"/>
      <c r="G33" s="91" t="e">
        <f>F33/#REF!</f>
        <v>#REF!</v>
      </c>
      <c r="H33" s="91"/>
      <c r="I33" s="171" t="e">
        <f>VLOOKUP(H33,$N$6:$O$10,2)</f>
        <v>#N/A</v>
      </c>
      <c r="J33" s="50" t="s">
        <v>24</v>
      </c>
      <c r="K33" s="50"/>
      <c r="L33" s="50"/>
      <c r="M33" s="50"/>
      <c r="N33" s="18"/>
      <c r="O33" s="29"/>
      <c r="P33" s="29"/>
      <c r="Q33" s="18"/>
      <c r="R33" s="18"/>
      <c r="S33" s="104"/>
    </row>
    <row r="34" spans="1:21" ht="49.5" customHeight="1">
      <c r="A34" s="84"/>
      <c r="B34" s="176"/>
      <c r="C34" s="88" t="s">
        <v>87</v>
      </c>
      <c r="D34" s="63" t="e">
        <f t="shared" si="0"/>
        <v>#REF!</v>
      </c>
      <c r="E34" s="170" t="e">
        <f t="shared" si="2"/>
        <v>#REF!</v>
      </c>
      <c r="F34" s="91"/>
      <c r="G34" s="91" t="e">
        <f>F34/#REF!</f>
        <v>#REF!</v>
      </c>
      <c r="H34" s="91"/>
      <c r="I34" s="171" t="e">
        <f>VLOOKUP(H34,$N$6:$O$10,2)</f>
        <v>#N/A</v>
      </c>
      <c r="J34" s="50" t="s">
        <v>24</v>
      </c>
      <c r="K34" s="50"/>
      <c r="L34" s="50"/>
      <c r="M34" s="50"/>
      <c r="N34" s="18"/>
      <c r="O34" s="29"/>
      <c r="P34" s="29"/>
      <c r="Q34" s="18"/>
      <c r="R34" s="18"/>
      <c r="S34" s="104"/>
    </row>
    <row r="35" spans="1:21" s="2" customFormat="1" ht="35.25" customHeight="1">
      <c r="A35" s="152"/>
      <c r="B35" s="18"/>
      <c r="C35" s="99" t="s">
        <v>59</v>
      </c>
      <c r="D35" s="56"/>
      <c r="E35" s="170" t="e">
        <f t="shared" si="2"/>
        <v>#REF!</v>
      </c>
      <c r="F35" s="91"/>
      <c r="G35" s="91" t="e">
        <f>F35/#REF!</f>
        <v>#REF!</v>
      </c>
      <c r="H35" s="177"/>
      <c r="I35" s="171" t="e">
        <f>VLOOKUP(H35,$N$6:$O$10,2)</f>
        <v>#N/A</v>
      </c>
      <c r="J35" s="50" t="s">
        <v>24</v>
      </c>
      <c r="K35" s="50"/>
      <c r="L35" s="50"/>
      <c r="M35" s="50"/>
      <c r="N35" s="18"/>
      <c r="O35" s="29"/>
      <c r="P35" s="29"/>
      <c r="Q35" s="18"/>
      <c r="R35" s="18"/>
      <c r="S35" s="104"/>
      <c r="T35" s="1"/>
      <c r="U35" s="1"/>
    </row>
    <row r="36" spans="1:21" s="2" customFormat="1">
      <c r="A36" s="152"/>
      <c r="B36" s="18"/>
      <c r="C36" s="47"/>
      <c r="D36" s="56"/>
      <c r="E36" s="170" t="e">
        <f t="shared" si="2"/>
        <v>#N/A</v>
      </c>
      <c r="F36" s="177"/>
      <c r="G36" s="177"/>
      <c r="H36" s="177"/>
      <c r="I36" s="171" t="e">
        <f t="shared" ref="I36:I47" si="3">VLOOKUP(H36,$N$6:$O$10,2)</f>
        <v>#N/A</v>
      </c>
      <c r="J36" s="50"/>
      <c r="K36" s="50"/>
      <c r="L36" s="50"/>
      <c r="M36" s="50"/>
      <c r="N36" s="18"/>
      <c r="O36" s="29"/>
      <c r="P36" s="29"/>
      <c r="Q36" s="18"/>
      <c r="R36" s="18"/>
      <c r="S36" s="104"/>
      <c r="T36" s="1"/>
      <c r="U36" s="1"/>
    </row>
    <row r="37" spans="1:21" s="2" customFormat="1">
      <c r="A37" s="152"/>
      <c r="B37" s="18"/>
      <c r="C37" s="47"/>
      <c r="D37" s="56"/>
      <c r="E37" s="170" t="e">
        <f t="shared" si="2"/>
        <v>#N/A</v>
      </c>
      <c r="F37" s="177"/>
      <c r="G37" s="177"/>
      <c r="H37" s="177"/>
      <c r="I37" s="171" t="e">
        <f t="shared" si="3"/>
        <v>#N/A</v>
      </c>
      <c r="J37" s="50"/>
      <c r="K37" s="50"/>
      <c r="L37" s="50"/>
      <c r="M37" s="50"/>
      <c r="N37" s="18"/>
      <c r="O37" s="29"/>
      <c r="P37" s="29"/>
      <c r="Q37" s="18"/>
      <c r="R37" s="18"/>
      <c r="S37" s="104"/>
      <c r="T37" s="1"/>
      <c r="U37" s="1"/>
    </row>
    <row r="38" spans="1:21" s="2" customFormat="1">
      <c r="A38" s="152"/>
      <c r="B38" s="18"/>
      <c r="C38" s="47"/>
      <c r="D38" s="56"/>
      <c r="E38" s="170" t="e">
        <f t="shared" si="2"/>
        <v>#N/A</v>
      </c>
      <c r="F38" s="177"/>
      <c r="G38" s="177"/>
      <c r="H38" s="177"/>
      <c r="I38" s="171" t="e">
        <f t="shared" si="3"/>
        <v>#N/A</v>
      </c>
      <c r="J38" s="50"/>
      <c r="K38" s="50"/>
      <c r="L38" s="50"/>
      <c r="M38" s="50"/>
      <c r="N38" s="18"/>
      <c r="O38" s="29"/>
      <c r="P38" s="29"/>
      <c r="Q38" s="18"/>
      <c r="R38" s="18"/>
      <c r="S38" s="104"/>
      <c r="T38" s="1"/>
      <c r="U38" s="1"/>
    </row>
    <row r="39" spans="1:21" s="2" customFormat="1">
      <c r="A39" s="152"/>
      <c r="B39" s="18"/>
      <c r="C39" s="47"/>
      <c r="D39" s="56"/>
      <c r="E39" s="170" t="e">
        <f t="shared" si="2"/>
        <v>#N/A</v>
      </c>
      <c r="F39" s="177"/>
      <c r="G39" s="177"/>
      <c r="H39" s="177"/>
      <c r="I39" s="171" t="e">
        <f t="shared" si="3"/>
        <v>#N/A</v>
      </c>
      <c r="J39" s="50"/>
      <c r="K39" s="50"/>
      <c r="L39" s="50"/>
      <c r="M39" s="50"/>
      <c r="N39" s="18"/>
      <c r="O39" s="29"/>
      <c r="P39" s="29"/>
      <c r="Q39" s="18"/>
      <c r="R39" s="18"/>
      <c r="S39" s="104"/>
      <c r="T39" s="1"/>
      <c r="U39" s="1"/>
    </row>
    <row r="40" spans="1:21" s="2" customFormat="1">
      <c r="A40" s="152"/>
      <c r="B40" s="18"/>
      <c r="C40" s="47"/>
      <c r="D40" s="56"/>
      <c r="E40" s="170" t="e">
        <f t="shared" si="2"/>
        <v>#N/A</v>
      </c>
      <c r="F40" s="177"/>
      <c r="G40" s="177"/>
      <c r="H40" s="177"/>
      <c r="I40" s="171" t="e">
        <f t="shared" si="3"/>
        <v>#N/A</v>
      </c>
      <c r="J40" s="50"/>
      <c r="K40" s="50"/>
      <c r="L40" s="50"/>
      <c r="M40" s="50"/>
      <c r="N40" s="18"/>
      <c r="O40" s="29"/>
      <c r="P40" s="29"/>
      <c r="Q40" s="18"/>
      <c r="R40" s="18"/>
      <c r="S40" s="104"/>
      <c r="T40" s="1"/>
      <c r="U40" s="1"/>
    </row>
    <row r="41" spans="1:21" s="2" customFormat="1">
      <c r="A41" s="152"/>
      <c r="B41" s="18"/>
      <c r="C41" s="47"/>
      <c r="D41" s="56"/>
      <c r="E41" s="170" t="e">
        <f t="shared" si="2"/>
        <v>#N/A</v>
      </c>
      <c r="F41" s="177"/>
      <c r="G41" s="177"/>
      <c r="H41" s="177"/>
      <c r="I41" s="171" t="e">
        <f t="shared" si="3"/>
        <v>#N/A</v>
      </c>
      <c r="J41" s="50"/>
      <c r="K41" s="50"/>
      <c r="L41" s="50"/>
      <c r="M41" s="50"/>
      <c r="N41" s="18"/>
      <c r="O41" s="29"/>
      <c r="P41" s="29"/>
      <c r="Q41" s="18"/>
      <c r="R41" s="18"/>
      <c r="S41" s="104"/>
      <c r="T41" s="1"/>
      <c r="U41" s="1"/>
    </row>
    <row r="42" spans="1:21" s="2" customFormat="1">
      <c r="A42" s="152"/>
      <c r="B42" s="18"/>
      <c r="C42" s="47"/>
      <c r="D42" s="56"/>
      <c r="E42" s="170" t="e">
        <f t="shared" si="2"/>
        <v>#N/A</v>
      </c>
      <c r="F42" s="177"/>
      <c r="G42" s="177"/>
      <c r="H42" s="177"/>
      <c r="I42" s="171" t="e">
        <f t="shared" si="3"/>
        <v>#N/A</v>
      </c>
      <c r="J42" s="50"/>
      <c r="K42" s="50"/>
      <c r="L42" s="50"/>
      <c r="M42" s="50"/>
      <c r="N42" s="18"/>
      <c r="O42" s="29"/>
      <c r="P42" s="29"/>
      <c r="Q42" s="18"/>
      <c r="R42" s="18"/>
      <c r="S42" s="104"/>
      <c r="T42" s="1"/>
      <c r="U42" s="1"/>
    </row>
    <row r="43" spans="1:21" s="2" customFormat="1">
      <c r="A43" s="152"/>
      <c r="B43" s="18"/>
      <c r="C43" s="47"/>
      <c r="D43" s="56"/>
      <c r="E43" s="170" t="e">
        <f t="shared" si="2"/>
        <v>#N/A</v>
      </c>
      <c r="F43" s="177"/>
      <c r="G43" s="177"/>
      <c r="H43" s="177"/>
      <c r="I43" s="171" t="e">
        <f t="shared" si="3"/>
        <v>#N/A</v>
      </c>
      <c r="J43" s="50"/>
      <c r="K43" s="50"/>
      <c r="L43" s="50"/>
      <c r="M43" s="50"/>
      <c r="N43" s="18"/>
      <c r="O43" s="29"/>
      <c r="P43" s="29"/>
      <c r="Q43" s="18"/>
      <c r="R43" s="18"/>
      <c r="S43" s="104"/>
      <c r="T43" s="1"/>
      <c r="U43" s="1"/>
    </row>
    <row r="44" spans="1:21" s="2" customFormat="1">
      <c r="A44" s="152"/>
      <c r="B44" s="18"/>
      <c r="C44" s="47"/>
      <c r="D44" s="56"/>
      <c r="E44" s="170" t="e">
        <f t="shared" si="2"/>
        <v>#N/A</v>
      </c>
      <c r="F44" s="177"/>
      <c r="G44" s="177"/>
      <c r="H44" s="177"/>
      <c r="I44" s="171" t="e">
        <f t="shared" si="3"/>
        <v>#N/A</v>
      </c>
      <c r="J44" s="50"/>
      <c r="K44" s="50"/>
      <c r="L44" s="50"/>
      <c r="M44" s="50"/>
      <c r="N44" s="18"/>
      <c r="O44" s="29"/>
      <c r="P44" s="29"/>
      <c r="Q44" s="18"/>
      <c r="R44" s="18"/>
      <c r="S44" s="104"/>
      <c r="T44" s="1"/>
      <c r="U44" s="1"/>
    </row>
    <row r="45" spans="1:21" s="2" customFormat="1">
      <c r="A45" s="152"/>
      <c r="B45" s="18"/>
      <c r="C45" s="47"/>
      <c r="D45" s="56"/>
      <c r="E45" s="170" t="e">
        <f t="shared" si="2"/>
        <v>#N/A</v>
      </c>
      <c r="F45" s="177"/>
      <c r="G45" s="177"/>
      <c r="H45" s="177"/>
      <c r="I45" s="171" t="e">
        <f t="shared" si="3"/>
        <v>#N/A</v>
      </c>
      <c r="J45" s="50"/>
      <c r="K45" s="50"/>
      <c r="L45" s="50"/>
      <c r="M45" s="50"/>
      <c r="N45" s="18"/>
      <c r="O45" s="29"/>
      <c r="P45" s="29"/>
      <c r="Q45" s="18"/>
      <c r="R45" s="18"/>
      <c r="S45" s="104"/>
      <c r="T45" s="1"/>
      <c r="U45" s="1"/>
    </row>
    <row r="46" spans="1:21" s="2" customFormat="1">
      <c r="A46" s="152"/>
      <c r="B46" s="18"/>
      <c r="C46" s="47"/>
      <c r="D46" s="56"/>
      <c r="E46" s="170" t="e">
        <f t="shared" si="2"/>
        <v>#N/A</v>
      </c>
      <c r="F46" s="177"/>
      <c r="G46" s="177"/>
      <c r="H46" s="177"/>
      <c r="I46" s="171" t="e">
        <f t="shared" si="3"/>
        <v>#N/A</v>
      </c>
      <c r="J46" s="50"/>
      <c r="K46" s="50"/>
      <c r="L46" s="50"/>
      <c r="M46" s="50"/>
      <c r="N46" s="18"/>
      <c r="O46" s="29"/>
      <c r="P46" s="29"/>
      <c r="Q46" s="18"/>
      <c r="R46" s="18"/>
      <c r="S46" s="104"/>
      <c r="T46" s="1"/>
      <c r="U46" s="1"/>
    </row>
    <row r="47" spans="1:21" s="2" customFormat="1">
      <c r="A47" s="152"/>
      <c r="B47" s="18"/>
      <c r="C47" s="47"/>
      <c r="D47" s="56"/>
      <c r="E47" s="170" t="e">
        <f t="shared" si="2"/>
        <v>#N/A</v>
      </c>
      <c r="F47" s="177"/>
      <c r="G47" s="177"/>
      <c r="H47" s="177"/>
      <c r="I47" s="171" t="e">
        <f t="shared" si="3"/>
        <v>#N/A</v>
      </c>
      <c r="J47" s="50"/>
      <c r="K47" s="50"/>
      <c r="L47" s="50"/>
      <c r="M47" s="50"/>
      <c r="N47" s="18"/>
      <c r="O47" s="29"/>
      <c r="P47" s="29"/>
      <c r="Q47" s="18"/>
      <c r="R47" s="18"/>
      <c r="S47" s="104"/>
      <c r="T47" s="1"/>
      <c r="U47" s="1"/>
    </row>
  </sheetData>
  <sheetProtection password="D279" sheet="1" objects="1" scenarios="1" selectLockedCells="1"/>
  <mergeCells count="2">
    <mergeCell ref="F4:L4"/>
    <mergeCell ref="F10:H10"/>
  </mergeCells>
  <conditionalFormatting sqref="E20:E23 E25:E27 E36:E47">
    <cfRule type="cellIs" dxfId="93" priority="15" stopIfTrue="1" operator="between">
      <formula>0.05</formula>
      <formula>1</formula>
    </cfRule>
    <cfRule type="cellIs" dxfId="92" priority="16" stopIfTrue="1" operator="between">
      <formula>0.02</formula>
      <formula>0.05</formula>
    </cfRule>
    <cfRule type="cellIs" dxfId="91" priority="17" stopIfTrue="1" operator="between">
      <formula>0</formula>
      <formula>0.02</formula>
    </cfRule>
  </conditionalFormatting>
  <conditionalFormatting sqref="E24">
    <cfRule type="cellIs" dxfId="90" priority="10" stopIfTrue="1" operator="between">
      <formula>0.05</formula>
      <formula>1</formula>
    </cfRule>
    <cfRule type="cellIs" dxfId="89" priority="11" stopIfTrue="1" operator="between">
      <formula>0</formula>
      <formula>0.02</formula>
    </cfRule>
  </conditionalFormatting>
  <conditionalFormatting sqref="E17:E19 E12:E15">
    <cfRule type="cellIs" dxfId="88" priority="8" stopIfTrue="1" operator="between">
      <formula>0.02</formula>
      <formula>0.05</formula>
    </cfRule>
    <cfRule type="cellIs" dxfId="87" priority="9" stopIfTrue="1" operator="between">
      <formula>0</formula>
      <formula>0.02</formula>
    </cfRule>
  </conditionalFormatting>
  <conditionalFormatting sqref="D12:D19">
    <cfRule type="containsErrors" dxfId="86" priority="18">
      <formula>ISERROR(D12)</formula>
    </cfRule>
  </conditionalFormatting>
  <conditionalFormatting sqref="D28:D36">
    <cfRule type="containsErrors" dxfId="85" priority="7">
      <formula>ISERROR(D28)</formula>
    </cfRule>
  </conditionalFormatting>
  <conditionalFormatting sqref="D20:D27">
    <cfRule type="containsErrors" dxfId="84" priority="6">
      <formula>ISERROR(D20)</formula>
    </cfRule>
  </conditionalFormatting>
  <conditionalFormatting sqref="D5">
    <cfRule type="cellIs" dxfId="83" priority="1" operator="between">
      <formula>0</formula>
      <formula>0</formula>
    </cfRule>
    <cfRule type="cellIs" dxfId="82" priority="12" stopIfTrue="1" operator="greaterThanOrEqual">
      <formula>0.05</formula>
    </cfRule>
    <cfRule type="cellIs" dxfId="81" priority="13" stopIfTrue="1" operator="between">
      <formula>0.02</formula>
      <formula>0.049999999</formula>
    </cfRule>
    <cfRule type="cellIs" dxfId="80" priority="14" operator="between">
      <formula>0.0000001</formula>
      <formula>0.01999999</formula>
    </cfRule>
  </conditionalFormatting>
  <conditionalFormatting sqref="D4">
    <cfRule type="containsText" dxfId="79" priority="2" operator="containsText" text="high">
      <formula>NOT(ISERROR(SEARCH("high",D4)))</formula>
    </cfRule>
    <cfRule type="containsText" dxfId="78" priority="3" operator="containsText" text="minimal">
      <formula>NOT(ISERROR(SEARCH("minimal",D4)))</formula>
    </cfRule>
    <cfRule type="containsText" dxfId="77" priority="4" operator="containsText" text="medium">
      <formula>NOT(ISERROR(SEARCH("medium",D4)))</formula>
    </cfRule>
    <cfRule type="containsText" dxfId="76" priority="5" operator="containsText" text="Low">
      <formula>NOT(ISERROR(SEARCH("Low",D4)))</formula>
    </cfRule>
    <cfRule type="containsErrors" dxfId="75" priority="19">
      <formula>ISERROR(D4)</formula>
    </cfRule>
  </conditionalFormatting>
  <dataValidations count="4">
    <dataValidation type="whole" allowBlank="1" showInputMessage="1" showErrorMessage="1" errorTitle="Need a reach number!" error="This cell contains the reached population and must be a whole number greater than 0 and less than the total target population." sqref="F36:F45">
      <formula1>0</formula1>
      <formula2>#REF!</formula2>
    </dataValidation>
    <dataValidation type="list" allowBlank="1" showInputMessage="1" showErrorMessage="1" errorTitle="Please choose from list!" error="Strength choices are minimal, low, medium, and high, as defined to your right." sqref="H12:H34">
      <formula1>$P$6:$P$9</formula1>
    </dataValidation>
    <dataValidation type="list" allowBlank="1" showInputMessage="1" showErrorMessage="1" sqref="H35:H47">
      <formula1>$P$6:$P$9</formula1>
    </dataValidation>
    <dataValidation type="whole" allowBlank="1" showInputMessage="1" showErrorMessage="1" errorTitle="Need a reach number!" error="This cell contains the reached population and must be a whole number greater than 0 and less than the total target population." sqref="F12:F35">
      <formula1>0</formula1>
      <formula2>$B$4</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GridLines="0" topLeftCell="B17" zoomScale="90" zoomScaleNormal="90" workbookViewId="0">
      <selection activeCell="C25" sqref="C25"/>
    </sheetView>
  </sheetViews>
  <sheetFormatPr defaultRowHeight="12.75"/>
  <cols>
    <col min="1" max="1" width="40" style="35" customWidth="1"/>
    <col min="2" max="2" width="12.7109375" style="1" customWidth="1"/>
    <col min="3" max="3" width="36" style="35" customWidth="1"/>
    <col min="4" max="4" width="16" style="20" customWidth="1"/>
    <col min="5" max="5" width="8" style="1" hidden="1" customWidth="1"/>
    <col min="6" max="6" width="9.7109375" style="36" customWidth="1"/>
    <col min="7" max="7" width="37.7109375" style="36" hidden="1" customWidth="1"/>
    <col min="8" max="8" width="9.7109375" style="36" customWidth="1"/>
    <col min="9" max="9" width="18.5703125" style="21" hidden="1" customWidth="1"/>
    <col min="10" max="13" width="17.42578125" style="22" customWidth="1"/>
    <col min="14" max="14" width="9.140625" style="1" hidden="1" customWidth="1"/>
    <col min="15" max="16" width="9.140625" style="21" hidden="1" customWidth="1"/>
    <col min="17" max="18" width="9.140625" style="1" hidden="1" customWidth="1"/>
    <col min="19" max="19" width="34.7109375" style="112" customWidth="1"/>
    <col min="20" max="20" width="9.140625" style="1"/>
    <col min="21" max="21" width="11.5703125" style="1" bestFit="1" customWidth="1"/>
    <col min="22" max="16384" width="9.140625" style="1"/>
  </cols>
  <sheetData>
    <row r="1" spans="1:20" ht="44.25" customHeight="1">
      <c r="A1" s="85" t="s">
        <v>304</v>
      </c>
      <c r="C1" s="32"/>
    </row>
    <row r="2" spans="1:20" ht="44.25" customHeight="1" thickBot="1">
      <c r="A2" s="33" t="s">
        <v>31</v>
      </c>
      <c r="F2" s="37"/>
      <c r="G2" s="37"/>
      <c r="I2" s="119" t="s">
        <v>179</v>
      </c>
    </row>
    <row r="3" spans="1:20" ht="65.25" customHeight="1" thickTop="1">
      <c r="A3" s="87" t="s">
        <v>50</v>
      </c>
      <c r="B3" s="114" t="s">
        <v>5</v>
      </c>
      <c r="C3" s="45"/>
      <c r="D3" s="39" t="s">
        <v>54</v>
      </c>
      <c r="E3" s="24" t="s">
        <v>18</v>
      </c>
      <c r="F3" s="1"/>
      <c r="G3" s="1"/>
      <c r="H3" s="1"/>
      <c r="I3" s="1"/>
      <c r="J3" s="1"/>
      <c r="K3" s="1"/>
      <c r="L3" s="1"/>
    </row>
    <row r="4" spans="1:20" ht="57.75" customHeight="1" thickBot="1">
      <c r="A4" s="123"/>
      <c r="B4" s="124"/>
      <c r="C4" s="45"/>
      <c r="D4" s="40" t="e">
        <f>VLOOKUP(E5,$N$14:$O$19,2)</f>
        <v>#N/A</v>
      </c>
      <c r="E4" s="24"/>
      <c r="F4" s="313" t="s">
        <v>180</v>
      </c>
      <c r="G4" s="313"/>
      <c r="H4" s="313"/>
      <c r="I4" s="313"/>
      <c r="J4" s="313"/>
      <c r="K4" s="313"/>
      <c r="L4" s="313"/>
    </row>
    <row r="5" spans="1:20" ht="29.25" customHeight="1" thickTop="1" thickBot="1">
      <c r="A5" s="34" t="s">
        <v>164</v>
      </c>
      <c r="D5" s="41">
        <f>E5</f>
        <v>0</v>
      </c>
      <c r="E5" s="23">
        <f>SUMIF(E12:E47,"&gt;0",E12:E47)</f>
        <v>0</v>
      </c>
      <c r="H5" s="38"/>
      <c r="N5" s="24" t="s">
        <v>12</v>
      </c>
      <c r="O5" s="25"/>
      <c r="P5" s="25"/>
      <c r="Q5" s="24"/>
      <c r="R5" s="24"/>
    </row>
    <row r="6" spans="1:20" ht="12.75" hidden="1" customHeight="1">
      <c r="A6" s="1"/>
      <c r="B6" s="42"/>
      <c r="D6" s="43"/>
      <c r="E6" s="26"/>
      <c r="H6" s="38"/>
      <c r="I6" s="27"/>
      <c r="N6" s="16" t="s">
        <v>2</v>
      </c>
      <c r="O6" s="28">
        <v>0.1</v>
      </c>
      <c r="P6" s="28" t="s">
        <v>4</v>
      </c>
      <c r="Q6" s="18" t="s">
        <v>6</v>
      </c>
      <c r="R6" s="18" t="s">
        <v>7</v>
      </c>
    </row>
    <row r="7" spans="1:20" ht="14.25" hidden="1" customHeight="1">
      <c r="A7" s="34"/>
      <c r="B7" s="36"/>
      <c r="D7" s="44"/>
      <c r="G7" s="38"/>
      <c r="I7" s="29"/>
      <c r="N7" s="1" t="s">
        <v>0</v>
      </c>
      <c r="O7" s="21">
        <v>0.02</v>
      </c>
      <c r="P7" s="21" t="s">
        <v>0</v>
      </c>
      <c r="Q7" s="18"/>
      <c r="R7" s="18"/>
    </row>
    <row r="8" spans="1:20" ht="14.25" hidden="1" customHeight="1">
      <c r="A8" s="34"/>
      <c r="G8" s="38"/>
      <c r="I8" s="29"/>
      <c r="N8" s="16" t="s">
        <v>1</v>
      </c>
      <c r="O8" s="28">
        <v>0.05</v>
      </c>
      <c r="P8" s="28" t="s">
        <v>1</v>
      </c>
      <c r="Q8" s="18"/>
      <c r="R8" s="18"/>
    </row>
    <row r="9" spans="1:20" ht="14.25" hidden="1" customHeight="1">
      <c r="A9" s="34"/>
      <c r="G9" s="38"/>
      <c r="I9" s="29"/>
      <c r="N9" s="16" t="s">
        <v>4</v>
      </c>
      <c r="O9" s="28">
        <v>5.0000000000000001E-3</v>
      </c>
      <c r="P9" s="28" t="s">
        <v>2</v>
      </c>
      <c r="Q9" s="18"/>
      <c r="R9" s="18"/>
    </row>
    <row r="10" spans="1:20" ht="33" customHeight="1">
      <c r="A10" s="34" t="s">
        <v>8</v>
      </c>
      <c r="C10" s="23"/>
      <c r="E10" s="30" t="s">
        <v>48</v>
      </c>
      <c r="F10" s="309" t="s">
        <v>21</v>
      </c>
      <c r="G10" s="310"/>
      <c r="H10" s="311"/>
      <c r="I10" s="31" t="s">
        <v>49</v>
      </c>
      <c r="J10" s="79" t="s">
        <v>88</v>
      </c>
      <c r="K10" s="80"/>
      <c r="L10" s="80"/>
      <c r="M10" s="81"/>
      <c r="N10" s="16"/>
      <c r="O10" s="28"/>
      <c r="P10" s="28"/>
      <c r="Q10" s="18"/>
      <c r="R10" s="18"/>
      <c r="S10" s="110" t="s">
        <v>165</v>
      </c>
    </row>
    <row r="11" spans="1:20" ht="49.5" customHeight="1">
      <c r="A11" s="34" t="s">
        <v>215</v>
      </c>
      <c r="B11" s="75" t="s">
        <v>243</v>
      </c>
      <c r="C11" s="46" t="s">
        <v>10</v>
      </c>
      <c r="D11" s="53" t="s">
        <v>181</v>
      </c>
      <c r="E11" s="54" t="s">
        <v>13</v>
      </c>
      <c r="F11" s="76" t="s">
        <v>20</v>
      </c>
      <c r="G11" s="76"/>
      <c r="H11" s="76" t="s">
        <v>19</v>
      </c>
      <c r="I11" s="55"/>
      <c r="J11" s="53" t="s">
        <v>4</v>
      </c>
      <c r="K11" s="53" t="s">
        <v>0</v>
      </c>
      <c r="L11" s="53" t="s">
        <v>1</v>
      </c>
      <c r="M11" s="53" t="s">
        <v>2</v>
      </c>
      <c r="S11" s="111"/>
      <c r="T11" s="18"/>
    </row>
    <row r="12" spans="1:20" ht="49.5" customHeight="1">
      <c r="A12" s="34" t="s">
        <v>51</v>
      </c>
      <c r="B12" s="102" t="s">
        <v>295</v>
      </c>
      <c r="C12" s="49" t="s">
        <v>139</v>
      </c>
      <c r="D12" s="63"/>
      <c r="E12" s="61" t="e">
        <f t="shared" ref="E12:E47" si="0">G12*I12</f>
        <v>#DIV/0!</v>
      </c>
      <c r="F12" s="90"/>
      <c r="G12" s="90" t="e">
        <f t="shared" ref="G12:G34" si="1">F12/$B$4</f>
        <v>#DIV/0!</v>
      </c>
      <c r="H12" s="91"/>
      <c r="I12" s="62" t="e">
        <f>VLOOKUP(H12,$N$6:$O$10,2)</f>
        <v>#N/A</v>
      </c>
      <c r="J12" s="52" t="s">
        <v>326</v>
      </c>
      <c r="K12" s="52" t="s">
        <v>328</v>
      </c>
      <c r="L12" s="52" t="s">
        <v>329</v>
      </c>
      <c r="M12" s="52" t="s">
        <v>330</v>
      </c>
      <c r="S12" s="111"/>
      <c r="T12" s="18"/>
    </row>
    <row r="13" spans="1:20" ht="49.5" customHeight="1">
      <c r="A13" s="34" t="s">
        <v>191</v>
      </c>
      <c r="B13" s="94"/>
      <c r="C13" s="49" t="s">
        <v>327</v>
      </c>
      <c r="D13" s="63"/>
      <c r="E13" s="61" t="e">
        <f t="shared" si="0"/>
        <v>#DIV/0!</v>
      </c>
      <c r="F13" s="90"/>
      <c r="G13" s="90" t="e">
        <f t="shared" si="1"/>
        <v>#DIV/0!</v>
      </c>
      <c r="H13" s="91"/>
      <c r="I13" s="62" t="e">
        <f>VLOOKUP(H13,$N$6:$O$9,2)</f>
        <v>#N/A</v>
      </c>
      <c r="J13" s="52" t="s">
        <v>114</v>
      </c>
      <c r="K13" s="52" t="s">
        <v>199</v>
      </c>
      <c r="L13" s="52" t="s">
        <v>200</v>
      </c>
      <c r="M13" s="52" t="s">
        <v>201</v>
      </c>
      <c r="N13" s="16" t="s">
        <v>17</v>
      </c>
      <c r="O13" s="28"/>
      <c r="P13" s="28"/>
      <c r="S13" s="111"/>
      <c r="T13" s="18"/>
    </row>
    <row r="14" spans="1:20" ht="49.5" customHeight="1">
      <c r="A14" s="34" t="s">
        <v>52</v>
      </c>
      <c r="B14" s="94"/>
      <c r="C14" s="49" t="s">
        <v>143</v>
      </c>
      <c r="D14" s="63" t="e">
        <f t="shared" ref="D14:D34" si="2">VLOOKUP(E14,$N$14:$O$19,2)</f>
        <v>#DIV/0!</v>
      </c>
      <c r="E14" s="61" t="e">
        <f t="shared" si="0"/>
        <v>#DIV/0!</v>
      </c>
      <c r="F14" s="90"/>
      <c r="G14" s="90" t="e">
        <f t="shared" si="1"/>
        <v>#DIV/0!</v>
      </c>
      <c r="H14" s="91"/>
      <c r="I14" s="62" t="e">
        <f>VLOOKUP(H14,$N$6:$O$10,2)</f>
        <v>#N/A</v>
      </c>
      <c r="J14" s="52" t="s">
        <v>24</v>
      </c>
      <c r="K14" s="52"/>
      <c r="L14" s="52"/>
      <c r="M14" s="52"/>
      <c r="N14" s="1">
        <v>9.9999999999999995E-7</v>
      </c>
      <c r="O14" s="16" t="s">
        <v>4</v>
      </c>
      <c r="S14" s="111"/>
    </row>
    <row r="15" spans="1:20" ht="49.5" customHeight="1">
      <c r="A15" s="34" t="s">
        <v>53</v>
      </c>
      <c r="B15" s="94"/>
      <c r="C15" s="49" t="s">
        <v>269</v>
      </c>
      <c r="D15" s="63" t="e">
        <f t="shared" si="2"/>
        <v>#DIV/0!</v>
      </c>
      <c r="E15" s="61" t="e">
        <f t="shared" si="0"/>
        <v>#DIV/0!</v>
      </c>
      <c r="F15" s="90"/>
      <c r="G15" s="90" t="e">
        <f t="shared" si="1"/>
        <v>#DIV/0!</v>
      </c>
      <c r="H15" s="91"/>
      <c r="I15" s="62" t="e">
        <f>VLOOKUP(H15,$N$6:$O$10,2)</f>
        <v>#N/A</v>
      </c>
      <c r="J15" s="52" t="s">
        <v>271</v>
      </c>
      <c r="K15" s="52" t="s">
        <v>272</v>
      </c>
      <c r="L15" s="52" t="s">
        <v>273</v>
      </c>
      <c r="M15" s="52" t="s">
        <v>274</v>
      </c>
      <c r="N15" s="1">
        <v>6.0000000000000001E-3</v>
      </c>
      <c r="O15" s="16" t="s">
        <v>0</v>
      </c>
      <c r="S15" s="111"/>
    </row>
    <row r="16" spans="1:20" ht="49.5" customHeight="1">
      <c r="A16" s="34"/>
      <c r="B16" s="94"/>
      <c r="C16" s="49" t="s">
        <v>270</v>
      </c>
      <c r="D16" s="63" t="e">
        <f t="shared" si="2"/>
        <v>#DIV/0!</v>
      </c>
      <c r="E16" s="61" t="e">
        <f t="shared" si="0"/>
        <v>#DIV/0!</v>
      </c>
      <c r="F16" s="90"/>
      <c r="G16" s="90" t="e">
        <f t="shared" si="1"/>
        <v>#DIV/0!</v>
      </c>
      <c r="H16" s="91"/>
      <c r="I16" s="62" t="e">
        <f>VLOOKUP(H16,$N$6:$O$9,2)</f>
        <v>#N/A</v>
      </c>
      <c r="J16" s="52" t="s">
        <v>24</v>
      </c>
      <c r="K16" s="52"/>
      <c r="L16" s="52"/>
      <c r="M16" s="52"/>
      <c r="O16" s="16"/>
      <c r="S16" s="111"/>
    </row>
    <row r="17" spans="1:21" ht="49.5" customHeight="1">
      <c r="B17" s="94"/>
      <c r="C17" s="95" t="s">
        <v>106</v>
      </c>
      <c r="D17" s="63" t="e">
        <f t="shared" si="2"/>
        <v>#DIV/0!</v>
      </c>
      <c r="E17" s="61" t="e">
        <f t="shared" si="0"/>
        <v>#DIV/0!</v>
      </c>
      <c r="F17" s="90"/>
      <c r="G17" s="90" t="e">
        <f t="shared" si="1"/>
        <v>#DIV/0!</v>
      </c>
      <c r="H17" s="91"/>
      <c r="I17" s="62" t="e">
        <f>VLOOKUP(H17,$N$6:$O$9,2)</f>
        <v>#N/A</v>
      </c>
      <c r="J17" s="52" t="s">
        <v>24</v>
      </c>
      <c r="K17" s="52"/>
      <c r="L17" s="52"/>
      <c r="M17" s="52"/>
      <c r="N17" s="1">
        <v>0.02</v>
      </c>
      <c r="O17" s="16" t="s">
        <v>1</v>
      </c>
      <c r="S17" s="111"/>
    </row>
    <row r="18" spans="1:21" ht="49.5" customHeight="1">
      <c r="B18" s="96"/>
      <c r="C18" s="95" t="s">
        <v>107</v>
      </c>
      <c r="D18" s="63" t="e">
        <f t="shared" si="2"/>
        <v>#DIV/0!</v>
      </c>
      <c r="E18" s="61" t="e">
        <f t="shared" si="0"/>
        <v>#DIV/0!</v>
      </c>
      <c r="F18" s="90"/>
      <c r="G18" s="90" t="e">
        <f t="shared" si="1"/>
        <v>#DIV/0!</v>
      </c>
      <c r="H18" s="91"/>
      <c r="I18" s="62" t="e">
        <f>VLOOKUP(H18,$N$6:$O$10,2)</f>
        <v>#N/A</v>
      </c>
      <c r="J18" s="52" t="s">
        <v>24</v>
      </c>
      <c r="K18" s="52"/>
      <c r="L18" s="52"/>
      <c r="M18" s="52"/>
      <c r="S18" s="111"/>
    </row>
    <row r="19" spans="1:21" ht="49.5" customHeight="1">
      <c r="A19" s="84"/>
      <c r="B19" s="97"/>
      <c r="C19" s="95" t="s">
        <v>108</v>
      </c>
      <c r="D19" s="63" t="e">
        <f t="shared" si="2"/>
        <v>#DIV/0!</v>
      </c>
      <c r="E19" s="61" t="e">
        <f t="shared" si="0"/>
        <v>#DIV/0!</v>
      </c>
      <c r="F19" s="90"/>
      <c r="G19" s="90" t="e">
        <f t="shared" si="1"/>
        <v>#DIV/0!</v>
      </c>
      <c r="H19" s="91"/>
      <c r="I19" s="62" t="e">
        <f>VLOOKUP(H19,$N$6:$O$10,2)</f>
        <v>#N/A</v>
      </c>
      <c r="J19" s="52" t="s">
        <v>24</v>
      </c>
      <c r="K19" s="52"/>
      <c r="L19" s="52"/>
      <c r="M19" s="52"/>
      <c r="N19" s="1">
        <v>0.05</v>
      </c>
      <c r="O19" s="16" t="s">
        <v>2</v>
      </c>
      <c r="S19" s="111"/>
    </row>
    <row r="20" spans="1:21" ht="49.5" customHeight="1">
      <c r="B20" s="71" t="s">
        <v>307</v>
      </c>
      <c r="C20" s="48" t="s">
        <v>139</v>
      </c>
      <c r="D20" s="60" t="e">
        <f t="shared" si="2"/>
        <v>#DIV/0!</v>
      </c>
      <c r="E20" s="57" t="e">
        <f t="shared" si="0"/>
        <v>#DIV/0!</v>
      </c>
      <c r="F20" s="90"/>
      <c r="G20" s="90" t="e">
        <f t="shared" si="1"/>
        <v>#DIV/0!</v>
      </c>
      <c r="H20" s="91"/>
      <c r="I20" s="59" t="e">
        <f>VLOOKUP(H20,$N$6:$O$10,2)</f>
        <v>#N/A</v>
      </c>
      <c r="J20" s="51" t="s">
        <v>331</v>
      </c>
      <c r="K20" s="51" t="s">
        <v>326</v>
      </c>
      <c r="L20" s="51" t="s">
        <v>328</v>
      </c>
      <c r="M20" s="51" t="s">
        <v>329</v>
      </c>
      <c r="S20" s="111"/>
      <c r="U20" s="26"/>
    </row>
    <row r="21" spans="1:21" ht="49.5" customHeight="1">
      <c r="B21" s="73"/>
      <c r="C21" s="48" t="s">
        <v>140</v>
      </c>
      <c r="D21" s="60" t="e">
        <f t="shared" si="2"/>
        <v>#DIV/0!</v>
      </c>
      <c r="E21" s="57" t="e">
        <f t="shared" si="0"/>
        <v>#DIV/0!</v>
      </c>
      <c r="F21" s="90"/>
      <c r="G21" s="90" t="e">
        <f t="shared" si="1"/>
        <v>#DIV/0!</v>
      </c>
      <c r="H21" s="91"/>
      <c r="I21" s="59" t="e">
        <f>VLOOKUP(H21,$N$6:$O$9,2)</f>
        <v>#N/A</v>
      </c>
      <c r="J21" s="51" t="s">
        <v>114</v>
      </c>
      <c r="K21" s="51" t="s">
        <v>202</v>
      </c>
      <c r="L21" s="51" t="s">
        <v>203</v>
      </c>
      <c r="M21" s="51" t="s">
        <v>200</v>
      </c>
      <c r="S21" s="111"/>
    </row>
    <row r="22" spans="1:21" ht="49.5" customHeight="1">
      <c r="B22" s="92"/>
      <c r="C22" s="48" t="s">
        <v>143</v>
      </c>
      <c r="D22" s="60" t="e">
        <f t="shared" si="2"/>
        <v>#DIV/0!</v>
      </c>
      <c r="E22" s="57" t="e">
        <f t="shared" si="0"/>
        <v>#DIV/0!</v>
      </c>
      <c r="F22" s="90"/>
      <c r="G22" s="90" t="e">
        <f t="shared" si="1"/>
        <v>#DIV/0!</v>
      </c>
      <c r="H22" s="91"/>
      <c r="I22" s="59" t="e">
        <f>VLOOKUP(H22,$N$6:$O$10,2)</f>
        <v>#N/A</v>
      </c>
      <c r="J22" s="51" t="s">
        <v>24</v>
      </c>
      <c r="K22" s="51"/>
      <c r="L22" s="51"/>
      <c r="M22" s="51"/>
      <c r="S22" s="111"/>
    </row>
    <row r="23" spans="1:21" ht="49.5" customHeight="1">
      <c r="B23" s="72"/>
      <c r="C23" s="48" t="s">
        <v>141</v>
      </c>
      <c r="D23" s="60" t="e">
        <f t="shared" si="2"/>
        <v>#DIV/0!</v>
      </c>
      <c r="E23" s="57" t="e">
        <f t="shared" si="0"/>
        <v>#DIV/0!</v>
      </c>
      <c r="F23" s="90"/>
      <c r="G23" s="90" t="e">
        <f t="shared" si="1"/>
        <v>#DIV/0!</v>
      </c>
      <c r="H23" s="91"/>
      <c r="I23" s="59" t="e">
        <f>VLOOKUP(H23,$N$6:$O$10,2)</f>
        <v>#N/A</v>
      </c>
      <c r="J23" s="51" t="s">
        <v>192</v>
      </c>
      <c r="K23" s="51" t="s">
        <v>193</v>
      </c>
      <c r="L23" s="51" t="s">
        <v>194</v>
      </c>
      <c r="M23" s="51" t="s">
        <v>195</v>
      </c>
      <c r="S23" s="111"/>
    </row>
    <row r="24" spans="1:21" ht="49.5" customHeight="1">
      <c r="B24" s="72"/>
      <c r="C24" s="48" t="s">
        <v>142</v>
      </c>
      <c r="D24" s="60" t="e">
        <f t="shared" si="2"/>
        <v>#DIV/0!</v>
      </c>
      <c r="E24" s="57" t="e">
        <f t="shared" si="0"/>
        <v>#DIV/0!</v>
      </c>
      <c r="F24" s="90"/>
      <c r="G24" s="90" t="e">
        <f t="shared" si="1"/>
        <v>#DIV/0!</v>
      </c>
      <c r="H24" s="91"/>
      <c r="I24" s="59" t="e">
        <f>VLOOKUP(H24,$N$6:$O$9,2)</f>
        <v>#N/A</v>
      </c>
      <c r="J24" s="51" t="s">
        <v>24</v>
      </c>
      <c r="K24" s="51"/>
      <c r="L24" s="51"/>
      <c r="M24" s="51"/>
      <c r="S24" s="111"/>
    </row>
    <row r="25" spans="1:21" ht="49.5" customHeight="1">
      <c r="B25" s="72"/>
      <c r="C25" s="89" t="s">
        <v>106</v>
      </c>
      <c r="D25" s="60" t="e">
        <f t="shared" si="2"/>
        <v>#DIV/0!</v>
      </c>
      <c r="E25" s="57" t="e">
        <f t="shared" si="0"/>
        <v>#DIV/0!</v>
      </c>
      <c r="F25" s="90"/>
      <c r="G25" s="90" t="e">
        <f t="shared" si="1"/>
        <v>#DIV/0!</v>
      </c>
      <c r="H25" s="91"/>
      <c r="I25" s="59" t="e">
        <f>VLOOKUP(H25,$N$6:$O$9,2)</f>
        <v>#N/A</v>
      </c>
      <c r="J25" s="51" t="s">
        <v>24</v>
      </c>
      <c r="K25" s="51"/>
      <c r="L25" s="51"/>
      <c r="M25" s="51"/>
      <c r="S25" s="111"/>
    </row>
    <row r="26" spans="1:21" ht="49.5" customHeight="1">
      <c r="B26" s="72"/>
      <c r="C26" s="89" t="s">
        <v>107</v>
      </c>
      <c r="D26" s="60" t="e">
        <f t="shared" si="2"/>
        <v>#DIV/0!</v>
      </c>
      <c r="E26" s="57" t="e">
        <f t="shared" si="0"/>
        <v>#DIV/0!</v>
      </c>
      <c r="F26" s="90"/>
      <c r="G26" s="90" t="e">
        <f t="shared" si="1"/>
        <v>#DIV/0!</v>
      </c>
      <c r="H26" s="91"/>
      <c r="I26" s="59" t="e">
        <f>VLOOKUP(H26,$N$6:$O$10,2)</f>
        <v>#N/A</v>
      </c>
      <c r="J26" s="51" t="s">
        <v>24</v>
      </c>
      <c r="K26" s="51"/>
      <c r="L26" s="51"/>
      <c r="M26" s="51"/>
      <c r="S26" s="111"/>
    </row>
    <row r="27" spans="1:21" ht="49.5" customHeight="1">
      <c r="A27" s="84"/>
      <c r="B27" s="93"/>
      <c r="C27" s="89" t="s">
        <v>108</v>
      </c>
      <c r="D27" s="60" t="e">
        <f t="shared" si="2"/>
        <v>#DIV/0!</v>
      </c>
      <c r="E27" s="57" t="e">
        <f t="shared" si="0"/>
        <v>#DIV/0!</v>
      </c>
      <c r="F27" s="90"/>
      <c r="G27" s="90" t="e">
        <f t="shared" si="1"/>
        <v>#DIV/0!</v>
      </c>
      <c r="H27" s="91"/>
      <c r="I27" s="59" t="e">
        <f>VLOOKUP(H27,$N$6:$O$10,2)</f>
        <v>#N/A</v>
      </c>
      <c r="J27" s="51" t="s">
        <v>24</v>
      </c>
      <c r="K27" s="51"/>
      <c r="L27" s="51"/>
      <c r="M27" s="51"/>
      <c r="S27" s="111"/>
    </row>
    <row r="28" spans="1:21" ht="49.5" customHeight="1">
      <c r="B28" s="68" t="s">
        <v>153</v>
      </c>
      <c r="C28" s="49" t="s">
        <v>139</v>
      </c>
      <c r="D28" s="63" t="e">
        <f t="shared" si="2"/>
        <v>#DIV/0!</v>
      </c>
      <c r="E28" s="64" t="e">
        <f t="shared" si="0"/>
        <v>#DIV/0!</v>
      </c>
      <c r="F28" s="90"/>
      <c r="G28" s="90" t="e">
        <f t="shared" si="1"/>
        <v>#DIV/0!</v>
      </c>
      <c r="H28" s="91"/>
      <c r="I28" s="65" t="e">
        <f>VLOOKUP(H28,$N$6:$O$9,2)</f>
        <v>#N/A</v>
      </c>
      <c r="J28" s="52" t="s">
        <v>3</v>
      </c>
      <c r="K28" s="52" t="s">
        <v>331</v>
      </c>
      <c r="L28" s="52" t="s">
        <v>326</v>
      </c>
      <c r="M28" s="52" t="s">
        <v>328</v>
      </c>
      <c r="S28" s="111"/>
    </row>
    <row r="29" spans="1:21" ht="49.5" customHeight="1">
      <c r="B29" s="70"/>
      <c r="C29" s="47" t="s">
        <v>140</v>
      </c>
      <c r="D29" s="56" t="e">
        <f t="shared" si="2"/>
        <v>#DIV/0!</v>
      </c>
      <c r="E29" s="57" t="e">
        <f t="shared" si="0"/>
        <v>#DIV/0!</v>
      </c>
      <c r="F29" s="90"/>
      <c r="G29" s="90" t="e">
        <f t="shared" si="1"/>
        <v>#DIV/0!</v>
      </c>
      <c r="H29" s="91"/>
      <c r="I29" s="59" t="e">
        <f>VLOOKUP(H29,$N$6:$O$10,2)</f>
        <v>#N/A</v>
      </c>
      <c r="J29" s="50" t="s">
        <v>114</v>
      </c>
      <c r="K29" s="50" t="s">
        <v>196</v>
      </c>
      <c r="L29" s="50" t="s">
        <v>197</v>
      </c>
      <c r="M29" s="50" t="s">
        <v>198</v>
      </c>
      <c r="S29" s="111"/>
    </row>
    <row r="30" spans="1:21" ht="49.5" customHeight="1">
      <c r="B30" s="69"/>
      <c r="C30" s="47" t="s">
        <v>143</v>
      </c>
      <c r="D30" s="56" t="e">
        <f t="shared" si="2"/>
        <v>#DIV/0!</v>
      </c>
      <c r="E30" s="57" t="e">
        <f t="shared" si="0"/>
        <v>#DIV/0!</v>
      </c>
      <c r="F30" s="90"/>
      <c r="G30" s="90" t="e">
        <f t="shared" si="1"/>
        <v>#DIV/0!</v>
      </c>
      <c r="H30" s="91"/>
      <c r="I30" s="59" t="e">
        <f>VLOOKUP(H30,$N$6:$O$10,2)</f>
        <v>#N/A</v>
      </c>
      <c r="J30" s="50" t="s">
        <v>24</v>
      </c>
      <c r="K30" s="50"/>
      <c r="L30" s="50"/>
      <c r="M30" s="50"/>
      <c r="S30" s="111"/>
    </row>
    <row r="31" spans="1:21" ht="49.5" customHeight="1">
      <c r="B31" s="69"/>
      <c r="C31" s="47" t="s">
        <v>269</v>
      </c>
      <c r="D31" s="56" t="e">
        <f t="shared" si="2"/>
        <v>#DIV/0!</v>
      </c>
      <c r="E31" s="57" t="e">
        <f t="shared" si="0"/>
        <v>#DIV/0!</v>
      </c>
      <c r="F31" s="90"/>
      <c r="G31" s="90" t="e">
        <f t="shared" si="1"/>
        <v>#DIV/0!</v>
      </c>
      <c r="H31" s="91"/>
      <c r="I31" s="59" t="e">
        <f>VLOOKUP(H31,$N$6:$O$9,2)</f>
        <v>#N/A</v>
      </c>
      <c r="J31" s="50" t="s">
        <v>282</v>
      </c>
      <c r="K31" s="50" t="s">
        <v>283</v>
      </c>
      <c r="L31" s="50" t="s">
        <v>271</v>
      </c>
      <c r="M31" s="50" t="s">
        <v>284</v>
      </c>
      <c r="S31" s="111"/>
    </row>
    <row r="32" spans="1:21" ht="49.5" customHeight="1">
      <c r="B32" s="69"/>
      <c r="C32" s="98" t="s">
        <v>270</v>
      </c>
      <c r="D32" s="56" t="e">
        <f t="shared" si="2"/>
        <v>#DIV/0!</v>
      </c>
      <c r="E32" s="57" t="e">
        <f t="shared" si="0"/>
        <v>#DIV/0!</v>
      </c>
      <c r="F32" s="90"/>
      <c r="G32" s="90" t="e">
        <f t="shared" si="1"/>
        <v>#DIV/0!</v>
      </c>
      <c r="H32" s="91"/>
      <c r="I32" s="59" t="e">
        <f>VLOOKUP(H32,$N$6:$O$9,2)</f>
        <v>#N/A</v>
      </c>
      <c r="J32" s="50" t="s">
        <v>24</v>
      </c>
      <c r="K32" s="50"/>
      <c r="L32" s="50"/>
      <c r="M32" s="50"/>
      <c r="S32" s="111"/>
    </row>
    <row r="33" spans="1:21" ht="49.5" customHeight="1">
      <c r="B33" s="69"/>
      <c r="C33" s="88" t="s">
        <v>106</v>
      </c>
      <c r="D33" s="56" t="e">
        <f t="shared" si="2"/>
        <v>#DIV/0!</v>
      </c>
      <c r="E33" s="57" t="e">
        <f t="shared" si="0"/>
        <v>#DIV/0!</v>
      </c>
      <c r="F33" s="90"/>
      <c r="G33" s="90" t="e">
        <f t="shared" si="1"/>
        <v>#DIV/0!</v>
      </c>
      <c r="H33" s="91"/>
      <c r="I33" s="59" t="e">
        <f>VLOOKUP(H33,$N$6:$O$10,2)</f>
        <v>#N/A</v>
      </c>
      <c r="J33" s="50" t="s">
        <v>24</v>
      </c>
      <c r="K33" s="50"/>
      <c r="L33" s="50"/>
      <c r="M33" s="50"/>
      <c r="S33" s="111"/>
    </row>
    <row r="34" spans="1:21" ht="49.5" customHeight="1">
      <c r="A34" s="84"/>
      <c r="B34" s="69"/>
      <c r="C34" s="88" t="s">
        <v>107</v>
      </c>
      <c r="D34" s="56" t="e">
        <f t="shared" si="2"/>
        <v>#DIV/0!</v>
      </c>
      <c r="E34" s="57" t="e">
        <f t="shared" si="0"/>
        <v>#DIV/0!</v>
      </c>
      <c r="F34" s="90"/>
      <c r="G34" s="90" t="e">
        <f t="shared" si="1"/>
        <v>#DIV/0!</v>
      </c>
      <c r="H34" s="91"/>
      <c r="I34" s="59" t="e">
        <f>VLOOKUP(H34,$N$6:$O$10,2)</f>
        <v>#N/A</v>
      </c>
      <c r="J34" s="50" t="s">
        <v>24</v>
      </c>
      <c r="K34" s="50"/>
      <c r="L34" s="50"/>
      <c r="M34" s="50"/>
      <c r="S34" s="111"/>
    </row>
    <row r="35" spans="1:21" s="2" customFormat="1" ht="49.5" customHeight="1">
      <c r="A35" s="35"/>
      <c r="B35" s="74"/>
      <c r="C35" s="99" t="s">
        <v>108</v>
      </c>
      <c r="D35" s="56"/>
      <c r="E35" s="57" t="e">
        <f>G35*I35</f>
        <v>#N/A</v>
      </c>
      <c r="F35" s="58"/>
      <c r="G35" s="58"/>
      <c r="H35" s="58"/>
      <c r="I35" s="59" t="e">
        <f>VLOOKUP(H35,$N$6:$O$10,2)</f>
        <v>#N/A</v>
      </c>
      <c r="J35" s="67" t="s">
        <v>24</v>
      </c>
      <c r="K35" s="67"/>
      <c r="L35" s="67"/>
      <c r="M35" s="67"/>
      <c r="N35" s="1"/>
      <c r="O35" s="21"/>
      <c r="P35" s="21"/>
      <c r="Q35" s="1"/>
      <c r="R35" s="1"/>
      <c r="S35" s="111"/>
      <c r="T35" s="1"/>
      <c r="U35" s="1"/>
    </row>
    <row r="36" spans="1:21" s="2" customFormat="1">
      <c r="A36" s="35"/>
      <c r="B36" s="1"/>
      <c r="C36" s="66"/>
      <c r="D36" s="56"/>
      <c r="E36" s="57" t="e">
        <f t="shared" si="0"/>
        <v>#N/A</v>
      </c>
      <c r="F36" s="58"/>
      <c r="G36" s="58"/>
      <c r="H36" s="58"/>
      <c r="I36" s="59" t="e">
        <f t="shared" ref="I36:I47" si="3">VLOOKUP(H36,$N$6:$O$10,2)</f>
        <v>#N/A</v>
      </c>
      <c r="J36" s="67"/>
      <c r="K36" s="67"/>
      <c r="L36" s="67"/>
      <c r="M36" s="67"/>
      <c r="N36" s="1"/>
      <c r="O36" s="21"/>
      <c r="P36" s="21"/>
      <c r="Q36" s="1"/>
      <c r="R36" s="1"/>
      <c r="S36" s="111"/>
      <c r="T36" s="1"/>
      <c r="U36" s="1"/>
    </row>
    <row r="37" spans="1:21" s="2" customFormat="1">
      <c r="A37" s="35"/>
      <c r="B37" s="1"/>
      <c r="C37" s="66"/>
      <c r="D37" s="56"/>
      <c r="E37" s="57" t="e">
        <f t="shared" si="0"/>
        <v>#N/A</v>
      </c>
      <c r="F37" s="58"/>
      <c r="G37" s="58"/>
      <c r="H37" s="58"/>
      <c r="I37" s="59" t="e">
        <f t="shared" si="3"/>
        <v>#N/A</v>
      </c>
      <c r="J37" s="67"/>
      <c r="K37" s="67"/>
      <c r="L37" s="67"/>
      <c r="M37" s="67"/>
      <c r="N37" s="1"/>
      <c r="O37" s="21"/>
      <c r="P37" s="21"/>
      <c r="Q37" s="1"/>
      <c r="R37" s="1"/>
      <c r="S37" s="111"/>
      <c r="T37" s="1"/>
      <c r="U37" s="1"/>
    </row>
    <row r="38" spans="1:21" s="2" customFormat="1">
      <c r="A38" s="35"/>
      <c r="B38" s="1"/>
      <c r="C38" s="66"/>
      <c r="D38" s="56"/>
      <c r="E38" s="57" t="e">
        <f t="shared" si="0"/>
        <v>#N/A</v>
      </c>
      <c r="F38" s="58"/>
      <c r="G38" s="58"/>
      <c r="H38" s="58"/>
      <c r="I38" s="59" t="e">
        <f t="shared" si="3"/>
        <v>#N/A</v>
      </c>
      <c r="J38" s="67"/>
      <c r="K38" s="67"/>
      <c r="L38" s="67"/>
      <c r="M38" s="67"/>
      <c r="N38" s="1"/>
      <c r="O38" s="21"/>
      <c r="P38" s="21"/>
      <c r="Q38" s="1"/>
      <c r="R38" s="1"/>
      <c r="S38" s="111"/>
      <c r="T38" s="1"/>
      <c r="U38" s="1"/>
    </row>
    <row r="39" spans="1:21" s="2" customFormat="1">
      <c r="A39" s="35"/>
      <c r="B39" s="1"/>
      <c r="C39" s="66"/>
      <c r="D39" s="56"/>
      <c r="E39" s="57" t="e">
        <f t="shared" si="0"/>
        <v>#N/A</v>
      </c>
      <c r="F39" s="58"/>
      <c r="G39" s="58"/>
      <c r="H39" s="58"/>
      <c r="I39" s="59" t="e">
        <f t="shared" si="3"/>
        <v>#N/A</v>
      </c>
      <c r="J39" s="67"/>
      <c r="K39" s="67"/>
      <c r="L39" s="67"/>
      <c r="M39" s="67"/>
      <c r="N39" s="1"/>
      <c r="O39" s="21"/>
      <c r="P39" s="21"/>
      <c r="Q39" s="1"/>
      <c r="R39" s="1"/>
      <c r="S39" s="111"/>
      <c r="T39" s="1"/>
      <c r="U39" s="1"/>
    </row>
    <row r="40" spans="1:21" s="2" customFormat="1">
      <c r="A40" s="35"/>
      <c r="B40" s="1"/>
      <c r="C40" s="66"/>
      <c r="D40" s="56"/>
      <c r="E40" s="57" t="e">
        <f t="shared" si="0"/>
        <v>#N/A</v>
      </c>
      <c r="F40" s="58"/>
      <c r="G40" s="58"/>
      <c r="H40" s="58"/>
      <c r="I40" s="59" t="e">
        <f t="shared" si="3"/>
        <v>#N/A</v>
      </c>
      <c r="J40" s="67"/>
      <c r="K40" s="67"/>
      <c r="L40" s="67"/>
      <c r="M40" s="67"/>
      <c r="N40" s="1"/>
      <c r="O40" s="21"/>
      <c r="P40" s="21"/>
      <c r="Q40" s="1"/>
      <c r="R40" s="1"/>
      <c r="S40" s="111"/>
      <c r="T40" s="1"/>
      <c r="U40" s="1"/>
    </row>
    <row r="41" spans="1:21" s="2" customFormat="1">
      <c r="A41" s="35"/>
      <c r="B41" s="1"/>
      <c r="C41" s="66"/>
      <c r="D41" s="56"/>
      <c r="E41" s="57" t="e">
        <f t="shared" si="0"/>
        <v>#N/A</v>
      </c>
      <c r="F41" s="58"/>
      <c r="G41" s="58"/>
      <c r="H41" s="58"/>
      <c r="I41" s="59" t="e">
        <f t="shared" si="3"/>
        <v>#N/A</v>
      </c>
      <c r="J41" s="67"/>
      <c r="K41" s="67"/>
      <c r="L41" s="67"/>
      <c r="M41" s="67"/>
      <c r="N41" s="1"/>
      <c r="O41" s="21"/>
      <c r="P41" s="21"/>
      <c r="Q41" s="1"/>
      <c r="R41" s="1"/>
      <c r="S41" s="111"/>
      <c r="T41" s="1"/>
      <c r="U41" s="1"/>
    </row>
    <row r="42" spans="1:21" s="2" customFormat="1">
      <c r="A42" s="35"/>
      <c r="B42" s="1"/>
      <c r="C42" s="66"/>
      <c r="D42" s="56"/>
      <c r="E42" s="57" t="e">
        <f t="shared" si="0"/>
        <v>#N/A</v>
      </c>
      <c r="F42" s="58"/>
      <c r="G42" s="58"/>
      <c r="H42" s="58"/>
      <c r="I42" s="59" t="e">
        <f t="shared" si="3"/>
        <v>#N/A</v>
      </c>
      <c r="J42" s="67"/>
      <c r="K42" s="67"/>
      <c r="L42" s="67"/>
      <c r="M42" s="67"/>
      <c r="N42" s="1"/>
      <c r="O42" s="21"/>
      <c r="P42" s="21"/>
      <c r="Q42" s="1"/>
      <c r="R42" s="1"/>
      <c r="S42" s="111"/>
      <c r="T42" s="1"/>
      <c r="U42" s="1"/>
    </row>
    <row r="43" spans="1:21" s="2" customFormat="1">
      <c r="A43" s="35"/>
      <c r="B43" s="1"/>
      <c r="C43" s="66"/>
      <c r="D43" s="56"/>
      <c r="E43" s="57" t="e">
        <f t="shared" si="0"/>
        <v>#N/A</v>
      </c>
      <c r="F43" s="58"/>
      <c r="G43" s="58"/>
      <c r="H43" s="58"/>
      <c r="I43" s="59" t="e">
        <f t="shared" si="3"/>
        <v>#N/A</v>
      </c>
      <c r="J43" s="67"/>
      <c r="K43" s="67"/>
      <c r="L43" s="67"/>
      <c r="M43" s="67"/>
      <c r="N43" s="1"/>
      <c r="O43" s="21"/>
      <c r="P43" s="21"/>
      <c r="Q43" s="1"/>
      <c r="R43" s="1"/>
      <c r="S43" s="111"/>
      <c r="T43" s="1"/>
      <c r="U43" s="1"/>
    </row>
    <row r="44" spans="1:21" s="2" customFormat="1">
      <c r="A44" s="35"/>
      <c r="B44" s="1"/>
      <c r="C44" s="66"/>
      <c r="D44" s="56"/>
      <c r="E44" s="57" t="e">
        <f t="shared" si="0"/>
        <v>#N/A</v>
      </c>
      <c r="F44" s="58"/>
      <c r="G44" s="58"/>
      <c r="H44" s="58"/>
      <c r="I44" s="59" t="e">
        <f t="shared" si="3"/>
        <v>#N/A</v>
      </c>
      <c r="J44" s="67"/>
      <c r="K44" s="67"/>
      <c r="L44" s="67"/>
      <c r="M44" s="67"/>
      <c r="N44" s="1"/>
      <c r="O44" s="21"/>
      <c r="P44" s="21"/>
      <c r="Q44" s="1"/>
      <c r="R44" s="1"/>
      <c r="S44" s="111"/>
      <c r="T44" s="1"/>
      <c r="U44" s="1"/>
    </row>
    <row r="45" spans="1:21" s="2" customFormat="1">
      <c r="A45" s="35"/>
      <c r="B45" s="1"/>
      <c r="C45" s="66"/>
      <c r="D45" s="56"/>
      <c r="E45" s="57" t="e">
        <f t="shared" si="0"/>
        <v>#N/A</v>
      </c>
      <c r="F45" s="58"/>
      <c r="G45" s="58"/>
      <c r="H45" s="58"/>
      <c r="I45" s="59" t="e">
        <f t="shared" si="3"/>
        <v>#N/A</v>
      </c>
      <c r="J45" s="67"/>
      <c r="K45" s="67"/>
      <c r="L45" s="67"/>
      <c r="M45" s="67"/>
      <c r="N45" s="1"/>
      <c r="O45" s="21"/>
      <c r="P45" s="21"/>
      <c r="Q45" s="1"/>
      <c r="R45" s="1"/>
      <c r="S45" s="111"/>
      <c r="T45" s="1"/>
      <c r="U45" s="1"/>
    </row>
    <row r="46" spans="1:21" s="2" customFormat="1">
      <c r="A46" s="35"/>
      <c r="B46" s="1"/>
      <c r="C46" s="66"/>
      <c r="D46" s="56"/>
      <c r="E46" s="57" t="e">
        <f t="shared" si="0"/>
        <v>#N/A</v>
      </c>
      <c r="F46" s="58"/>
      <c r="G46" s="58"/>
      <c r="H46" s="58"/>
      <c r="I46" s="59" t="e">
        <f t="shared" si="3"/>
        <v>#N/A</v>
      </c>
      <c r="J46" s="67"/>
      <c r="K46" s="67"/>
      <c r="L46" s="67"/>
      <c r="M46" s="67"/>
      <c r="N46" s="1"/>
      <c r="O46" s="21"/>
      <c r="P46" s="21"/>
      <c r="Q46" s="1"/>
      <c r="R46" s="1"/>
      <c r="S46" s="111"/>
      <c r="T46" s="1"/>
      <c r="U46" s="1"/>
    </row>
    <row r="47" spans="1:21" s="2" customFormat="1">
      <c r="A47" s="35"/>
      <c r="B47" s="1"/>
      <c r="C47" s="66"/>
      <c r="D47" s="56"/>
      <c r="E47" s="57" t="e">
        <f t="shared" si="0"/>
        <v>#N/A</v>
      </c>
      <c r="F47" s="58"/>
      <c r="G47" s="58"/>
      <c r="H47" s="58"/>
      <c r="I47" s="59" t="e">
        <f t="shared" si="3"/>
        <v>#N/A</v>
      </c>
      <c r="J47" s="67"/>
      <c r="K47" s="67"/>
      <c r="L47" s="67"/>
      <c r="M47" s="67"/>
      <c r="N47" s="1"/>
      <c r="O47" s="21"/>
      <c r="P47" s="21"/>
      <c r="Q47" s="1"/>
      <c r="R47" s="1"/>
      <c r="S47" s="111"/>
      <c r="T47" s="1"/>
      <c r="U47" s="1"/>
    </row>
    <row r="50" spans="3:13" s="1" customFormat="1">
      <c r="C50" s="35"/>
      <c r="D50" s="20"/>
      <c r="F50" s="36"/>
      <c r="G50" s="36"/>
      <c r="H50" s="36"/>
      <c r="I50" s="21"/>
      <c r="J50" s="22"/>
      <c r="K50" s="22"/>
      <c r="L50" s="22"/>
      <c r="M50" s="22"/>
    </row>
    <row r="51" spans="3:13" s="1" customFormat="1">
      <c r="C51" s="35"/>
      <c r="D51" s="20"/>
      <c r="F51" s="36"/>
      <c r="G51" s="36"/>
      <c r="H51" s="36"/>
      <c r="I51" s="21"/>
      <c r="J51" s="22"/>
      <c r="K51" s="22"/>
      <c r="L51" s="22"/>
      <c r="M51" s="22"/>
    </row>
    <row r="52" spans="3:13" s="1" customFormat="1">
      <c r="C52" s="35"/>
      <c r="D52" s="20"/>
      <c r="F52" s="36"/>
      <c r="G52" s="36"/>
      <c r="H52" s="36"/>
      <c r="I52" s="21"/>
      <c r="J52" s="22"/>
      <c r="K52" s="22"/>
      <c r="L52" s="22"/>
      <c r="M52" s="22"/>
    </row>
    <row r="53" spans="3:13" s="1" customFormat="1">
      <c r="C53" s="35"/>
      <c r="D53" s="20"/>
      <c r="F53" s="36"/>
      <c r="G53" s="36"/>
      <c r="H53" s="36"/>
      <c r="I53" s="21"/>
      <c r="J53" s="22"/>
      <c r="K53" s="22"/>
      <c r="L53" s="22"/>
      <c r="M53" s="22"/>
    </row>
    <row r="54" spans="3:13" s="1" customFormat="1">
      <c r="C54" s="35"/>
      <c r="D54" s="20"/>
      <c r="F54" s="36"/>
      <c r="G54" s="36"/>
      <c r="H54" s="36"/>
      <c r="I54" s="21"/>
      <c r="J54" s="22"/>
      <c r="K54" s="22"/>
      <c r="L54" s="22"/>
      <c r="M54" s="22"/>
    </row>
    <row r="55" spans="3:13" s="1" customFormat="1">
      <c r="C55" s="35"/>
      <c r="D55" s="20"/>
      <c r="F55" s="36"/>
      <c r="G55" s="36"/>
      <c r="H55" s="36"/>
      <c r="I55" s="21"/>
      <c r="J55" s="22"/>
      <c r="K55" s="22"/>
      <c r="L55" s="22"/>
      <c r="M55" s="22"/>
    </row>
  </sheetData>
  <sheetProtection password="D279" sheet="1" objects="1" scenarios="1" selectLockedCells="1"/>
  <mergeCells count="2">
    <mergeCell ref="F4:L4"/>
    <mergeCell ref="F10:H10"/>
  </mergeCells>
  <conditionalFormatting sqref="D12:D19">
    <cfRule type="containsErrors" dxfId="74" priority="8">
      <formula>ISERROR(D12)</formula>
    </cfRule>
  </conditionalFormatting>
  <conditionalFormatting sqref="D28:D36">
    <cfRule type="containsErrors" dxfId="73" priority="7">
      <formula>ISERROR(D28)</formula>
    </cfRule>
  </conditionalFormatting>
  <conditionalFormatting sqref="D20:D27">
    <cfRule type="containsErrors" dxfId="72" priority="6">
      <formula>ISERROR(D20)</formula>
    </cfRule>
  </conditionalFormatting>
  <conditionalFormatting sqref="D5">
    <cfRule type="cellIs" dxfId="71" priority="9" stopIfTrue="1" operator="greaterThanOrEqual">
      <formula>0.05</formula>
    </cfRule>
    <cfRule type="cellIs" dxfId="70" priority="10" stopIfTrue="1" operator="between">
      <formula>0.02</formula>
      <formula>0.049999999</formula>
    </cfRule>
    <cfRule type="cellIs" dxfId="69" priority="11" operator="between">
      <formula>0.0000001</formula>
      <formula>0.01999999</formula>
    </cfRule>
    <cfRule type="containsErrors" dxfId="68" priority="12">
      <formula>ISERROR(D5)</formula>
    </cfRule>
  </conditionalFormatting>
  <conditionalFormatting sqref="D4">
    <cfRule type="containsErrors" dxfId="67" priority="1">
      <formula>ISERROR(D4)</formula>
    </cfRule>
    <cfRule type="containsText" dxfId="66" priority="2" operator="containsText" text="High">
      <formula>NOT(ISERROR(SEARCH("High",D4)))</formula>
    </cfRule>
    <cfRule type="containsText" dxfId="65" priority="3" operator="containsText" text="Medium">
      <formula>NOT(ISERROR(SEARCH("Medium",D4)))</formula>
    </cfRule>
    <cfRule type="containsText" dxfId="64" priority="4" operator="containsText" text="low">
      <formula>NOT(ISERROR(SEARCH("low",D4)))</formula>
    </cfRule>
    <cfRule type="containsText" dxfId="63" priority="5" operator="containsText" text="minimal">
      <formula>NOT(ISERROR(SEARCH("minimal",D4)))</formula>
    </cfRule>
  </conditionalFormatting>
  <dataValidations count="4">
    <dataValidation type="whole" allowBlank="1" showInputMessage="1" showErrorMessage="1" errorTitle="Need a reach number!" error="This cell contains the reached population and must be a whole number greater than 0 and less than the total target population." sqref="F12:F44">
      <formula1>0</formula1>
      <formula2>$B$4</formula2>
    </dataValidation>
    <dataValidation type="list" allowBlank="1" showInputMessage="1" showErrorMessage="1" errorTitle="Please choose from list!" error="Strength choices are minimal, low, medium, and high, as defined to your right." sqref="H12:H34">
      <formula1>$P$6:$P$9</formula1>
    </dataValidation>
    <dataValidation type="list" allowBlank="1" showInputMessage="1" showErrorMessage="1" sqref="H35:H47">
      <formula1>$P$6:$P$9</formula1>
    </dataValidation>
    <dataValidation type="whole" allowBlank="1" showInputMessage="1" showErrorMessage="1" errorTitle="Need a number here!" error="This cell contains the target population and is a positive whole number." sqref="B4">
      <formula1>0</formula1>
      <formula2>1000000000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GridLines="0" topLeftCell="B19" zoomScale="90" zoomScaleNormal="90" workbookViewId="0">
      <selection activeCell="C27" sqref="C27"/>
    </sheetView>
  </sheetViews>
  <sheetFormatPr defaultRowHeight="12.75"/>
  <cols>
    <col min="1" max="1" width="40" style="35" customWidth="1"/>
    <col min="2" max="2" width="12.7109375" style="1" customWidth="1"/>
    <col min="3" max="3" width="36" style="35" customWidth="1"/>
    <col min="4" max="4" width="16" style="20" customWidth="1"/>
    <col min="5" max="5" width="8" style="1" hidden="1" customWidth="1"/>
    <col min="6" max="6" width="9.7109375" style="36" customWidth="1"/>
    <col min="7" max="7" width="18.5703125" style="36" hidden="1" customWidth="1"/>
    <col min="8" max="8" width="9.7109375" style="36" customWidth="1"/>
    <col min="9" max="9" width="18.5703125" style="21" hidden="1" customWidth="1"/>
    <col min="10" max="13" width="17.42578125" style="22" customWidth="1"/>
    <col min="14" max="14" width="9.140625" style="1" hidden="1" customWidth="1"/>
    <col min="15" max="16" width="9.140625" style="21" hidden="1" customWidth="1"/>
    <col min="17" max="18" width="9.140625" style="1" hidden="1" customWidth="1"/>
    <col min="19" max="19" width="35.85546875" style="113" customWidth="1"/>
    <col min="20" max="20" width="9.140625" style="1"/>
    <col min="21" max="21" width="11.5703125" style="1" bestFit="1" customWidth="1"/>
    <col min="22" max="16384" width="9.140625" style="1"/>
  </cols>
  <sheetData>
    <row r="1" spans="1:20" ht="44.25" customHeight="1">
      <c r="A1" s="85" t="s">
        <v>332</v>
      </c>
      <c r="C1" s="32"/>
    </row>
    <row r="2" spans="1:20" ht="44.25" customHeight="1" thickBot="1">
      <c r="A2" s="33" t="s">
        <v>31</v>
      </c>
      <c r="C2" s="32"/>
      <c r="S2" s="112"/>
    </row>
    <row r="3" spans="1:20" ht="65.25" customHeight="1" thickTop="1">
      <c r="A3" s="87" t="s">
        <v>50</v>
      </c>
      <c r="B3" s="114" t="s">
        <v>5</v>
      </c>
      <c r="D3" s="39" t="s">
        <v>54</v>
      </c>
      <c r="F3" s="37"/>
      <c r="G3" s="37"/>
      <c r="H3" s="38"/>
    </row>
    <row r="4" spans="1:20" ht="57.75" customHeight="1" thickBot="1">
      <c r="A4" s="34" t="s">
        <v>212</v>
      </c>
      <c r="B4" s="115"/>
      <c r="C4" s="45"/>
      <c r="D4" s="121" t="e">
        <f>VLOOKUP(E5,$N$14:$O$19,2)</f>
        <v>#N/A</v>
      </c>
      <c r="E4" s="24" t="s">
        <v>18</v>
      </c>
      <c r="F4" s="313" t="s">
        <v>180</v>
      </c>
      <c r="G4" s="313"/>
      <c r="H4" s="313"/>
      <c r="I4" s="313"/>
      <c r="J4" s="313"/>
      <c r="K4" s="313"/>
      <c r="L4" s="313"/>
    </row>
    <row r="5" spans="1:20" ht="29.25" customHeight="1" thickTop="1" thickBot="1">
      <c r="D5" s="120">
        <f>E5</f>
        <v>0</v>
      </c>
      <c r="E5" s="23">
        <f>SUMIF(E12:E47,"&gt;0",E12:E47)</f>
        <v>0</v>
      </c>
      <c r="H5" s="38"/>
      <c r="N5" s="24" t="s">
        <v>12</v>
      </c>
      <c r="O5" s="25"/>
      <c r="P5" s="25"/>
      <c r="Q5" s="24"/>
      <c r="R5" s="24"/>
    </row>
    <row r="6" spans="1:20" ht="14.25" hidden="1">
      <c r="A6" s="34"/>
      <c r="B6" s="42"/>
      <c r="D6" s="43"/>
      <c r="E6" s="26"/>
      <c r="H6" s="38"/>
      <c r="I6" s="27"/>
      <c r="N6" s="16" t="s">
        <v>2</v>
      </c>
      <c r="O6" s="28">
        <v>0.1</v>
      </c>
      <c r="P6" s="28" t="s">
        <v>4</v>
      </c>
      <c r="Q6" s="18" t="s">
        <v>6</v>
      </c>
      <c r="R6" s="18" t="s">
        <v>7</v>
      </c>
    </row>
    <row r="7" spans="1:20" ht="14.25" hidden="1">
      <c r="A7" s="34"/>
      <c r="B7" s="36"/>
      <c r="D7" s="44"/>
      <c r="G7" s="38"/>
      <c r="I7" s="29"/>
      <c r="N7" s="1" t="s">
        <v>0</v>
      </c>
      <c r="O7" s="21">
        <v>0.02</v>
      </c>
      <c r="P7" s="21" t="s">
        <v>0</v>
      </c>
      <c r="Q7" s="18"/>
      <c r="R7" s="18"/>
    </row>
    <row r="8" spans="1:20" ht="14.25" hidden="1">
      <c r="A8" s="34"/>
      <c r="G8" s="38"/>
      <c r="I8" s="29"/>
      <c r="N8" s="16" t="s">
        <v>1</v>
      </c>
      <c r="O8" s="28">
        <v>0.05</v>
      </c>
      <c r="P8" s="28" t="s">
        <v>1</v>
      </c>
      <c r="Q8" s="18"/>
      <c r="R8" s="18"/>
    </row>
    <row r="9" spans="1:20" ht="14.25" hidden="1">
      <c r="A9" s="34"/>
      <c r="G9" s="38"/>
      <c r="I9" s="29"/>
      <c r="N9" s="16" t="s">
        <v>4</v>
      </c>
      <c r="O9" s="28">
        <v>5.0000000000000001E-3</v>
      </c>
      <c r="P9" s="28" t="s">
        <v>2</v>
      </c>
      <c r="Q9" s="18"/>
      <c r="R9" s="18"/>
    </row>
    <row r="10" spans="1:20" ht="33" customHeight="1">
      <c r="A10" s="34" t="s">
        <v>8</v>
      </c>
      <c r="C10" s="23"/>
      <c r="E10" s="30" t="s">
        <v>48</v>
      </c>
      <c r="F10" s="309" t="s">
        <v>21</v>
      </c>
      <c r="G10" s="310"/>
      <c r="H10" s="311"/>
      <c r="I10" s="31" t="s">
        <v>49</v>
      </c>
      <c r="J10" s="79" t="s">
        <v>88</v>
      </c>
      <c r="K10" s="80"/>
      <c r="L10" s="80"/>
      <c r="M10" s="81" t="s">
        <v>334</v>
      </c>
      <c r="N10" s="16"/>
      <c r="O10" s="28"/>
      <c r="P10" s="28"/>
      <c r="Q10" s="18"/>
      <c r="R10" s="18"/>
      <c r="S10" s="110" t="s">
        <v>165</v>
      </c>
    </row>
    <row r="11" spans="1:20" ht="49.5" customHeight="1">
      <c r="A11" s="34" t="s">
        <v>215</v>
      </c>
      <c r="B11" s="75" t="s">
        <v>243</v>
      </c>
      <c r="C11" s="46" t="s">
        <v>10</v>
      </c>
      <c r="D11" s="53" t="s">
        <v>181</v>
      </c>
      <c r="E11" s="54" t="s">
        <v>13</v>
      </c>
      <c r="F11" s="76" t="s">
        <v>20</v>
      </c>
      <c r="G11" s="76"/>
      <c r="H11" s="76" t="s">
        <v>19</v>
      </c>
      <c r="I11" s="55"/>
      <c r="J11" s="53" t="s">
        <v>4</v>
      </c>
      <c r="K11" s="53" t="s">
        <v>0</v>
      </c>
      <c r="L11" s="53" t="s">
        <v>1</v>
      </c>
      <c r="M11" s="53" t="s">
        <v>2</v>
      </c>
      <c r="S11" s="111"/>
      <c r="T11" s="18"/>
    </row>
    <row r="12" spans="1:20" ht="49.5" customHeight="1">
      <c r="A12" s="34" t="s">
        <v>51</v>
      </c>
      <c r="B12" s="102" t="s">
        <v>333</v>
      </c>
      <c r="C12" s="49" t="s">
        <v>136</v>
      </c>
      <c r="D12" s="63" t="e">
        <f t="shared" ref="D12:D35" si="0">VLOOKUP(E12,$N$14:$O$19,2)</f>
        <v>#DIV/0!</v>
      </c>
      <c r="E12" s="61" t="e">
        <f t="shared" ref="E12:E47" si="1">G12*I12</f>
        <v>#DIV/0!</v>
      </c>
      <c r="F12" s="90"/>
      <c r="G12" s="90" t="e">
        <f>F12/$B$4</f>
        <v>#DIV/0!</v>
      </c>
      <c r="H12" s="91"/>
      <c r="I12" s="62" t="e">
        <f>VLOOKUP(H12,$N$6:$O$10,2)</f>
        <v>#N/A</v>
      </c>
      <c r="J12" s="52" t="s">
        <v>114</v>
      </c>
      <c r="K12" s="52" t="s">
        <v>122</v>
      </c>
      <c r="L12" s="52" t="s">
        <v>123</v>
      </c>
      <c r="M12" s="52" t="s">
        <v>124</v>
      </c>
      <c r="S12" s="111"/>
      <c r="T12" s="18"/>
    </row>
    <row r="13" spans="1:20" ht="49.5" customHeight="1">
      <c r="A13" s="34" t="s">
        <v>191</v>
      </c>
      <c r="B13" s="94"/>
      <c r="C13" s="49" t="s">
        <v>125</v>
      </c>
      <c r="D13" s="63" t="e">
        <f t="shared" si="0"/>
        <v>#DIV/0!</v>
      </c>
      <c r="E13" s="61" t="e">
        <f t="shared" si="1"/>
        <v>#DIV/0!</v>
      </c>
      <c r="F13" s="90"/>
      <c r="G13" s="90" t="e">
        <f t="shared" ref="G13:G35" si="2">F13/$B$4</f>
        <v>#DIV/0!</v>
      </c>
      <c r="H13" s="58"/>
      <c r="I13" s="62" t="e">
        <f>VLOOKUP(H13,$N$6:$O$9,2)</f>
        <v>#N/A</v>
      </c>
      <c r="J13" s="52" t="s">
        <v>24</v>
      </c>
      <c r="K13" s="52"/>
      <c r="L13" s="52"/>
      <c r="M13" s="52"/>
      <c r="N13" s="16" t="s">
        <v>17</v>
      </c>
      <c r="O13" s="28"/>
      <c r="P13" s="28"/>
      <c r="S13" s="111"/>
      <c r="T13" s="18"/>
    </row>
    <row r="14" spans="1:20" ht="49.5" customHeight="1">
      <c r="A14" s="34" t="s">
        <v>52</v>
      </c>
      <c r="B14" s="94"/>
      <c r="C14" s="49" t="s">
        <v>137</v>
      </c>
      <c r="D14" s="63" t="e">
        <f t="shared" si="0"/>
        <v>#DIV/0!</v>
      </c>
      <c r="E14" s="61" t="e">
        <f t="shared" si="1"/>
        <v>#DIV/0!</v>
      </c>
      <c r="F14" s="90"/>
      <c r="G14" s="90" t="e">
        <f t="shared" si="2"/>
        <v>#DIV/0!</v>
      </c>
      <c r="H14" s="58"/>
      <c r="I14" s="62" t="e">
        <f>VLOOKUP(H14,$N$6:$O$10,2)</f>
        <v>#N/A</v>
      </c>
      <c r="J14" s="52" t="s">
        <v>126</v>
      </c>
      <c r="K14" s="52" t="s">
        <v>131</v>
      </c>
      <c r="L14" s="52" t="s">
        <v>127</v>
      </c>
      <c r="M14" s="52" t="s">
        <v>128</v>
      </c>
      <c r="N14" s="1">
        <v>9.9999999999999995E-7</v>
      </c>
      <c r="O14" s="16" t="s">
        <v>4</v>
      </c>
      <c r="S14" s="111"/>
    </row>
    <row r="15" spans="1:20" ht="49.5" customHeight="1">
      <c r="A15" s="34" t="s">
        <v>53</v>
      </c>
      <c r="B15" s="94"/>
      <c r="C15" s="49" t="s">
        <v>138</v>
      </c>
      <c r="D15" s="63" t="e">
        <f t="shared" si="0"/>
        <v>#DIV/0!</v>
      </c>
      <c r="E15" s="61" t="e">
        <f t="shared" si="1"/>
        <v>#DIV/0!</v>
      </c>
      <c r="F15" s="90"/>
      <c r="G15" s="90" t="e">
        <f t="shared" si="2"/>
        <v>#DIV/0!</v>
      </c>
      <c r="H15" s="58"/>
      <c r="I15" s="62" t="e">
        <f>VLOOKUP(H15,$N$6:$O$10,2)</f>
        <v>#N/A</v>
      </c>
      <c r="J15" s="22" t="s">
        <v>120</v>
      </c>
      <c r="K15" s="52" t="s">
        <v>119</v>
      </c>
      <c r="L15" s="22" t="s">
        <v>121</v>
      </c>
      <c r="M15" s="52" t="s">
        <v>118</v>
      </c>
      <c r="N15" s="1">
        <v>6.0000000000000001E-3</v>
      </c>
      <c r="O15" s="16" t="s">
        <v>0</v>
      </c>
      <c r="S15" s="111"/>
    </row>
    <row r="16" spans="1:20" ht="49.5" customHeight="1">
      <c r="B16" s="94"/>
      <c r="C16" s="95" t="s">
        <v>115</v>
      </c>
      <c r="D16" s="63" t="e">
        <f t="shared" si="0"/>
        <v>#DIV/0!</v>
      </c>
      <c r="E16" s="61" t="e">
        <f t="shared" si="1"/>
        <v>#DIV/0!</v>
      </c>
      <c r="F16" s="90"/>
      <c r="G16" s="90" t="e">
        <f t="shared" si="2"/>
        <v>#DIV/0!</v>
      </c>
      <c r="H16" s="58"/>
      <c r="I16" s="62" t="e">
        <f>VLOOKUP(H16,$N$6:$O$9,2)</f>
        <v>#N/A</v>
      </c>
      <c r="J16" s="52" t="s">
        <v>24</v>
      </c>
      <c r="K16" s="52"/>
      <c r="L16" s="52"/>
      <c r="M16" s="52"/>
      <c r="O16" s="16"/>
      <c r="S16" s="111"/>
    </row>
    <row r="17" spans="1:21" ht="49.5" customHeight="1">
      <c r="A17" s="34"/>
      <c r="B17" s="94"/>
      <c r="C17" s="95" t="s">
        <v>116</v>
      </c>
      <c r="D17" s="63" t="e">
        <f t="shared" si="0"/>
        <v>#DIV/0!</v>
      </c>
      <c r="E17" s="61" t="e">
        <f t="shared" si="1"/>
        <v>#DIV/0!</v>
      </c>
      <c r="F17" s="90"/>
      <c r="G17" s="90" t="e">
        <f t="shared" si="2"/>
        <v>#DIV/0!</v>
      </c>
      <c r="H17" s="91"/>
      <c r="I17" s="62" t="e">
        <f>VLOOKUP(H17,$N$6:$O$9,2)</f>
        <v>#N/A</v>
      </c>
      <c r="J17" s="52" t="s">
        <v>24</v>
      </c>
      <c r="K17" s="52"/>
      <c r="L17" s="52"/>
      <c r="M17" s="52"/>
      <c r="N17" s="1">
        <v>0.02</v>
      </c>
      <c r="O17" s="16" t="s">
        <v>1</v>
      </c>
      <c r="S17" s="111"/>
    </row>
    <row r="18" spans="1:21" ht="49.5" customHeight="1">
      <c r="B18" s="96"/>
      <c r="C18" s="95" t="s">
        <v>117</v>
      </c>
      <c r="D18" s="63" t="e">
        <f t="shared" si="0"/>
        <v>#DIV/0!</v>
      </c>
      <c r="E18" s="61" t="e">
        <f t="shared" si="1"/>
        <v>#DIV/0!</v>
      </c>
      <c r="F18" s="90"/>
      <c r="G18" s="90" t="e">
        <f t="shared" si="2"/>
        <v>#DIV/0!</v>
      </c>
      <c r="H18" s="91"/>
      <c r="I18" s="62" t="e">
        <f>VLOOKUP(H18,$N$6:$O$10,2)</f>
        <v>#N/A</v>
      </c>
      <c r="J18" s="52" t="s">
        <v>24</v>
      </c>
      <c r="K18" s="52"/>
      <c r="L18" s="52"/>
      <c r="M18" s="52"/>
      <c r="S18" s="111"/>
    </row>
    <row r="19" spans="1:21" ht="49.5" customHeight="1">
      <c r="A19" s="84"/>
      <c r="B19" s="97"/>
      <c r="C19" s="95" t="s">
        <v>129</v>
      </c>
      <c r="D19" s="63" t="e">
        <f t="shared" si="0"/>
        <v>#DIV/0!</v>
      </c>
      <c r="E19" s="61" t="e">
        <f t="shared" si="1"/>
        <v>#DIV/0!</v>
      </c>
      <c r="F19" s="90"/>
      <c r="G19" s="90" t="e">
        <f t="shared" si="2"/>
        <v>#DIV/0!</v>
      </c>
      <c r="H19" s="91"/>
      <c r="I19" s="62" t="e">
        <f>VLOOKUP(H19,$N$6:$O$10,2)</f>
        <v>#N/A</v>
      </c>
      <c r="J19" s="52" t="s">
        <v>24</v>
      </c>
      <c r="K19" s="52"/>
      <c r="L19" s="52"/>
      <c r="M19" s="52"/>
      <c r="N19" s="1">
        <v>0.05</v>
      </c>
      <c r="O19" s="16" t="s">
        <v>2</v>
      </c>
      <c r="S19" s="111"/>
    </row>
    <row r="20" spans="1:21" ht="49.5" customHeight="1">
      <c r="B20" s="71" t="s">
        <v>307</v>
      </c>
      <c r="C20" s="48" t="s">
        <v>136</v>
      </c>
      <c r="D20" s="60" t="e">
        <f t="shared" si="0"/>
        <v>#DIV/0!</v>
      </c>
      <c r="E20" s="57" t="e">
        <f t="shared" si="1"/>
        <v>#DIV/0!</v>
      </c>
      <c r="F20" s="90"/>
      <c r="G20" s="90" t="e">
        <f t="shared" si="2"/>
        <v>#DIV/0!</v>
      </c>
      <c r="H20" s="58"/>
      <c r="I20" s="59" t="e">
        <f>VLOOKUP(H20,$N$6:$O$10,2)</f>
        <v>#N/A</v>
      </c>
      <c r="J20" s="51" t="s">
        <v>114</v>
      </c>
      <c r="K20" s="51" t="s">
        <v>130</v>
      </c>
      <c r="L20" s="51" t="s">
        <v>122</v>
      </c>
      <c r="M20" s="51" t="s">
        <v>123</v>
      </c>
      <c r="S20" s="111"/>
      <c r="U20" s="26"/>
    </row>
    <row r="21" spans="1:21" ht="49.5" customHeight="1">
      <c r="B21" s="73"/>
      <c r="C21" s="48" t="s">
        <v>125</v>
      </c>
      <c r="D21" s="60" t="e">
        <f t="shared" si="0"/>
        <v>#DIV/0!</v>
      </c>
      <c r="E21" s="57" t="e">
        <f t="shared" si="1"/>
        <v>#DIV/0!</v>
      </c>
      <c r="F21" s="90"/>
      <c r="G21" s="90" t="e">
        <f t="shared" si="2"/>
        <v>#DIV/0!</v>
      </c>
      <c r="H21" s="58"/>
      <c r="I21" s="59" t="e">
        <f>VLOOKUP(H21,$N$6:$O$9,2)</f>
        <v>#N/A</v>
      </c>
      <c r="J21" s="51" t="s">
        <v>24</v>
      </c>
      <c r="K21" s="51"/>
      <c r="L21" s="51"/>
      <c r="M21" s="51"/>
      <c r="S21" s="111"/>
    </row>
    <row r="22" spans="1:21" ht="49.5" customHeight="1">
      <c r="B22" s="92"/>
      <c r="C22" s="48" t="s">
        <v>137</v>
      </c>
      <c r="D22" s="60" t="e">
        <f t="shared" si="0"/>
        <v>#DIV/0!</v>
      </c>
      <c r="E22" s="57" t="e">
        <f t="shared" si="1"/>
        <v>#DIV/0!</v>
      </c>
      <c r="F22" s="90"/>
      <c r="G22" s="90" t="e">
        <f t="shared" si="2"/>
        <v>#DIV/0!</v>
      </c>
      <c r="H22" s="58"/>
      <c r="I22" s="59" t="e">
        <f>VLOOKUP(H22,$N$6:$O$10,2)</f>
        <v>#N/A</v>
      </c>
      <c r="J22" s="51" t="s">
        <v>134</v>
      </c>
      <c r="K22" s="51" t="s">
        <v>132</v>
      </c>
      <c r="L22" s="51" t="s">
        <v>131</v>
      </c>
      <c r="M22" s="51" t="s">
        <v>127</v>
      </c>
      <c r="S22" s="111"/>
    </row>
    <row r="23" spans="1:21" ht="49.5" customHeight="1">
      <c r="B23" s="72"/>
      <c r="C23" s="48" t="s">
        <v>138</v>
      </c>
      <c r="D23" s="60" t="e">
        <f t="shared" si="0"/>
        <v>#DIV/0!</v>
      </c>
      <c r="E23" s="57" t="e">
        <f t="shared" si="1"/>
        <v>#DIV/0!</v>
      </c>
      <c r="F23" s="90"/>
      <c r="G23" s="90" t="e">
        <f t="shared" si="2"/>
        <v>#DIV/0!</v>
      </c>
      <c r="H23" s="58"/>
      <c r="I23" s="59" t="e">
        <f>VLOOKUP(H23,$N$6:$O$10,2)</f>
        <v>#N/A</v>
      </c>
      <c r="J23" s="51" t="s">
        <v>133</v>
      </c>
      <c r="K23" s="51" t="s">
        <v>120</v>
      </c>
      <c r="L23" s="51" t="s">
        <v>119</v>
      </c>
      <c r="M23" s="51" t="s">
        <v>121</v>
      </c>
      <c r="S23" s="111"/>
    </row>
    <row r="24" spans="1:21" ht="49.5" customHeight="1">
      <c r="B24" s="72"/>
      <c r="C24" s="89" t="s">
        <v>115</v>
      </c>
      <c r="D24" s="60" t="e">
        <f t="shared" si="0"/>
        <v>#DIV/0!</v>
      </c>
      <c r="E24" s="57" t="e">
        <f t="shared" si="1"/>
        <v>#DIV/0!</v>
      </c>
      <c r="F24" s="90"/>
      <c r="G24" s="90" t="e">
        <f t="shared" si="2"/>
        <v>#DIV/0!</v>
      </c>
      <c r="H24" s="58"/>
      <c r="I24" s="59" t="e">
        <f>VLOOKUP(H24,$N$6:$O$9,2)</f>
        <v>#N/A</v>
      </c>
      <c r="J24" s="51" t="s">
        <v>24</v>
      </c>
      <c r="K24" s="51"/>
      <c r="L24" s="51"/>
      <c r="M24" s="51"/>
      <c r="S24" s="111"/>
    </row>
    <row r="25" spans="1:21" ht="49.5" customHeight="1">
      <c r="B25" s="72"/>
      <c r="C25" s="89" t="s">
        <v>116</v>
      </c>
      <c r="D25" s="60" t="e">
        <f t="shared" si="0"/>
        <v>#DIV/0!</v>
      </c>
      <c r="E25" s="57" t="e">
        <f t="shared" si="1"/>
        <v>#DIV/0!</v>
      </c>
      <c r="F25" s="90"/>
      <c r="G25" s="90" t="e">
        <f t="shared" si="2"/>
        <v>#DIV/0!</v>
      </c>
      <c r="H25" s="58"/>
      <c r="I25" s="59" t="e">
        <f>VLOOKUP(H25,$N$6:$O$9,2)</f>
        <v>#N/A</v>
      </c>
      <c r="J25" s="51" t="s">
        <v>24</v>
      </c>
      <c r="K25" s="51"/>
      <c r="L25" s="51"/>
      <c r="M25" s="51"/>
      <c r="S25" s="111"/>
    </row>
    <row r="26" spans="1:21" ht="49.5" customHeight="1">
      <c r="B26" s="72"/>
      <c r="C26" s="89" t="s">
        <v>117</v>
      </c>
      <c r="D26" s="60" t="e">
        <f t="shared" si="0"/>
        <v>#DIV/0!</v>
      </c>
      <c r="E26" s="57" t="e">
        <f t="shared" si="1"/>
        <v>#DIV/0!</v>
      </c>
      <c r="F26" s="90"/>
      <c r="G26" s="90" t="e">
        <f t="shared" si="2"/>
        <v>#DIV/0!</v>
      </c>
      <c r="H26" s="58"/>
      <c r="I26" s="59" t="e">
        <f>VLOOKUP(H26,$N$6:$O$10,2)</f>
        <v>#N/A</v>
      </c>
      <c r="J26" s="51" t="s">
        <v>24</v>
      </c>
      <c r="K26" s="51"/>
      <c r="L26" s="51"/>
      <c r="M26" s="51"/>
      <c r="S26" s="111"/>
    </row>
    <row r="27" spans="1:21" ht="49.5" customHeight="1">
      <c r="A27" s="84"/>
      <c r="B27" s="93"/>
      <c r="C27" s="89" t="s">
        <v>129</v>
      </c>
      <c r="D27" s="60" t="e">
        <f t="shared" si="0"/>
        <v>#DIV/0!</v>
      </c>
      <c r="E27" s="57" t="e">
        <f t="shared" si="1"/>
        <v>#DIV/0!</v>
      </c>
      <c r="F27" s="90"/>
      <c r="G27" s="90" t="e">
        <f t="shared" si="2"/>
        <v>#DIV/0!</v>
      </c>
      <c r="H27" s="58"/>
      <c r="I27" s="59" t="e">
        <f>VLOOKUP(H27,$N$6:$O$10,2)</f>
        <v>#N/A</v>
      </c>
      <c r="J27" s="51" t="s">
        <v>24</v>
      </c>
      <c r="K27" s="51"/>
      <c r="L27" s="51"/>
      <c r="M27" s="51"/>
      <c r="S27" s="111"/>
    </row>
    <row r="28" spans="1:21" ht="49.5" customHeight="1">
      <c r="B28" s="68" t="s">
        <v>153</v>
      </c>
      <c r="C28" s="49" t="s">
        <v>136</v>
      </c>
      <c r="D28" s="63" t="e">
        <f t="shared" si="0"/>
        <v>#DIV/0!</v>
      </c>
      <c r="E28" s="64" t="e">
        <f t="shared" si="1"/>
        <v>#DIV/0!</v>
      </c>
      <c r="F28" s="90"/>
      <c r="G28" s="90" t="e">
        <f t="shared" si="2"/>
        <v>#DIV/0!</v>
      </c>
      <c r="H28" s="58"/>
      <c r="I28" s="65" t="e">
        <f>VLOOKUP(H28,$N$6:$O$9,2)</f>
        <v>#N/A</v>
      </c>
      <c r="J28" s="52" t="s">
        <v>114</v>
      </c>
      <c r="K28" s="52" t="s">
        <v>122</v>
      </c>
      <c r="L28" s="52" t="s">
        <v>123</v>
      </c>
      <c r="M28" s="52" t="s">
        <v>124</v>
      </c>
      <c r="S28" s="111"/>
    </row>
    <row r="29" spans="1:21" ht="49.5" customHeight="1">
      <c r="B29" s="70"/>
      <c r="C29" s="49" t="s">
        <v>125</v>
      </c>
      <c r="D29" s="56" t="e">
        <f t="shared" si="0"/>
        <v>#DIV/0!</v>
      </c>
      <c r="E29" s="57" t="e">
        <f t="shared" si="1"/>
        <v>#DIV/0!</v>
      </c>
      <c r="F29" s="90"/>
      <c r="G29" s="90" t="e">
        <f t="shared" si="2"/>
        <v>#DIV/0!</v>
      </c>
      <c r="H29" s="58"/>
      <c r="I29" s="59" t="e">
        <f>VLOOKUP(H29,$N$6:$O$10,2)</f>
        <v>#N/A</v>
      </c>
      <c r="J29" s="50" t="s">
        <v>24</v>
      </c>
      <c r="K29" s="50"/>
      <c r="L29" s="50"/>
      <c r="M29" s="50"/>
      <c r="S29" s="111"/>
    </row>
    <row r="30" spans="1:21" ht="49.5" customHeight="1">
      <c r="B30" s="69"/>
      <c r="C30" s="49" t="s">
        <v>137</v>
      </c>
      <c r="D30" s="56" t="e">
        <f t="shared" si="0"/>
        <v>#DIV/0!</v>
      </c>
      <c r="E30" s="57" t="e">
        <f t="shared" si="1"/>
        <v>#DIV/0!</v>
      </c>
      <c r="F30" s="90"/>
      <c r="G30" s="90" t="e">
        <f t="shared" si="2"/>
        <v>#DIV/0!</v>
      </c>
      <c r="H30" s="58"/>
      <c r="I30" s="59" t="e">
        <f>VLOOKUP(H30,$N$6:$O$10,2)</f>
        <v>#N/A</v>
      </c>
      <c r="J30" s="50" t="s">
        <v>126</v>
      </c>
      <c r="K30" s="50" t="s">
        <v>127</v>
      </c>
      <c r="L30" s="50" t="s">
        <v>127</v>
      </c>
      <c r="M30" s="50" t="s">
        <v>128</v>
      </c>
      <c r="S30" s="111"/>
    </row>
    <row r="31" spans="1:21" ht="49.5" customHeight="1">
      <c r="B31" s="69"/>
      <c r="C31" s="49" t="s">
        <v>138</v>
      </c>
      <c r="D31" s="56" t="e">
        <f t="shared" si="0"/>
        <v>#DIV/0!</v>
      </c>
      <c r="E31" s="57" t="e">
        <f t="shared" si="1"/>
        <v>#DIV/0!</v>
      </c>
      <c r="F31" s="90"/>
      <c r="G31" s="90" t="e">
        <f t="shared" si="2"/>
        <v>#DIV/0!</v>
      </c>
      <c r="H31" s="58"/>
      <c r="I31" s="59" t="e">
        <f>VLOOKUP(H31,$N$6:$O$9,2)</f>
        <v>#N/A</v>
      </c>
      <c r="J31" s="50" t="s">
        <v>120</v>
      </c>
      <c r="K31" s="50" t="s">
        <v>119</v>
      </c>
      <c r="L31" s="50" t="s">
        <v>121</v>
      </c>
      <c r="M31" s="50" t="s">
        <v>118</v>
      </c>
      <c r="S31" s="111"/>
    </row>
    <row r="32" spans="1:21" ht="49.5" customHeight="1">
      <c r="B32" s="69"/>
      <c r="C32" s="95" t="s">
        <v>115</v>
      </c>
      <c r="D32" s="56" t="e">
        <f t="shared" si="0"/>
        <v>#DIV/0!</v>
      </c>
      <c r="E32" s="57" t="e">
        <f t="shared" si="1"/>
        <v>#DIV/0!</v>
      </c>
      <c r="F32" s="90"/>
      <c r="G32" s="90" t="e">
        <f t="shared" si="2"/>
        <v>#DIV/0!</v>
      </c>
      <c r="H32" s="58"/>
      <c r="I32" s="59" t="e">
        <f>VLOOKUP(H32,$N$6:$O$9,2)</f>
        <v>#N/A</v>
      </c>
      <c r="J32" s="50" t="s">
        <v>24</v>
      </c>
      <c r="K32" s="50"/>
      <c r="L32" s="50"/>
      <c r="M32" s="50"/>
      <c r="S32" s="111"/>
    </row>
    <row r="33" spans="1:21" ht="49.5" customHeight="1">
      <c r="B33" s="69"/>
      <c r="C33" s="95" t="s">
        <v>116</v>
      </c>
      <c r="D33" s="56" t="e">
        <f t="shared" si="0"/>
        <v>#DIV/0!</v>
      </c>
      <c r="E33" s="57" t="e">
        <f t="shared" si="1"/>
        <v>#DIV/0!</v>
      </c>
      <c r="F33" s="90"/>
      <c r="G33" s="90" t="e">
        <f t="shared" si="2"/>
        <v>#DIV/0!</v>
      </c>
      <c r="H33" s="58"/>
      <c r="I33" s="59" t="e">
        <f>VLOOKUP(H33,$N$6:$O$10,2)</f>
        <v>#N/A</v>
      </c>
      <c r="J33" s="50" t="s">
        <v>24</v>
      </c>
      <c r="K33" s="50"/>
      <c r="L33" s="50"/>
      <c r="M33" s="50"/>
      <c r="S33" s="111"/>
    </row>
    <row r="34" spans="1:21" ht="49.5" customHeight="1">
      <c r="A34" s="84"/>
      <c r="B34" s="69"/>
      <c r="C34" s="95" t="s">
        <v>117</v>
      </c>
      <c r="D34" s="56" t="e">
        <f t="shared" si="0"/>
        <v>#DIV/0!</v>
      </c>
      <c r="E34" s="57" t="e">
        <f t="shared" si="1"/>
        <v>#DIV/0!</v>
      </c>
      <c r="F34" s="90"/>
      <c r="G34" s="90" t="e">
        <f t="shared" si="2"/>
        <v>#DIV/0!</v>
      </c>
      <c r="H34" s="58"/>
      <c r="I34" s="59" t="e">
        <f>VLOOKUP(H34,$N$6:$O$10,2)</f>
        <v>#N/A</v>
      </c>
      <c r="J34" s="50" t="s">
        <v>24</v>
      </c>
      <c r="K34" s="50"/>
      <c r="L34" s="50"/>
      <c r="M34" s="50"/>
      <c r="S34" s="111"/>
    </row>
    <row r="35" spans="1:21" s="2" customFormat="1" ht="49.5" customHeight="1">
      <c r="A35" s="35"/>
      <c r="B35" s="74"/>
      <c r="C35" s="95" t="s">
        <v>129</v>
      </c>
      <c r="D35" s="56" t="e">
        <f t="shared" si="0"/>
        <v>#DIV/0!</v>
      </c>
      <c r="E35" s="100" t="e">
        <f t="shared" si="1"/>
        <v>#DIV/0!</v>
      </c>
      <c r="F35" s="90"/>
      <c r="G35" s="90" t="e">
        <f t="shared" si="2"/>
        <v>#DIV/0!</v>
      </c>
      <c r="H35" s="58"/>
      <c r="I35" s="59" t="e">
        <f>VLOOKUP(H35,$N$6:$O$10,2)</f>
        <v>#N/A</v>
      </c>
      <c r="J35" s="67" t="s">
        <v>24</v>
      </c>
      <c r="K35" s="67"/>
      <c r="L35" s="67"/>
      <c r="M35" s="67"/>
      <c r="N35" s="1"/>
      <c r="O35" s="21"/>
      <c r="P35" s="21"/>
      <c r="Q35" s="1"/>
      <c r="R35" s="1"/>
      <c r="S35" s="111"/>
      <c r="T35" s="1"/>
      <c r="U35" s="1"/>
    </row>
    <row r="36" spans="1:21" s="2" customFormat="1">
      <c r="A36" s="35"/>
      <c r="B36" s="1"/>
      <c r="C36" s="66"/>
      <c r="D36" s="56"/>
      <c r="E36" s="57" t="e">
        <f t="shared" si="1"/>
        <v>#N/A</v>
      </c>
      <c r="F36" s="90"/>
      <c r="G36" s="58"/>
      <c r="H36" s="58"/>
      <c r="I36" s="59" t="e">
        <f t="shared" ref="I36:I47" si="3">VLOOKUP(H36,$N$6:$O$10,2)</f>
        <v>#N/A</v>
      </c>
      <c r="J36" s="67"/>
      <c r="K36" s="67"/>
      <c r="L36" s="67"/>
      <c r="M36" s="67"/>
      <c r="N36" s="1"/>
      <c r="O36" s="21"/>
      <c r="P36" s="21"/>
      <c r="Q36" s="1"/>
      <c r="R36" s="1"/>
      <c r="S36" s="111"/>
      <c r="T36" s="1"/>
      <c r="U36" s="1"/>
    </row>
    <row r="37" spans="1:21" s="2" customFormat="1">
      <c r="A37" s="35"/>
      <c r="B37" s="1"/>
      <c r="C37" s="66"/>
      <c r="D37" s="56"/>
      <c r="E37" s="57" t="e">
        <f t="shared" si="1"/>
        <v>#N/A</v>
      </c>
      <c r="F37" s="58"/>
      <c r="G37" s="58"/>
      <c r="H37" s="58"/>
      <c r="I37" s="59" t="e">
        <f t="shared" si="3"/>
        <v>#N/A</v>
      </c>
      <c r="J37" s="67"/>
      <c r="K37" s="67"/>
      <c r="L37" s="67"/>
      <c r="M37" s="67"/>
      <c r="N37" s="1"/>
      <c r="O37" s="21"/>
      <c r="P37" s="21"/>
      <c r="Q37" s="1"/>
      <c r="R37" s="1"/>
      <c r="S37" s="111"/>
      <c r="T37" s="1"/>
      <c r="U37" s="1"/>
    </row>
    <row r="38" spans="1:21" s="2" customFormat="1">
      <c r="A38" s="35"/>
      <c r="B38" s="1"/>
      <c r="C38" s="66"/>
      <c r="D38" s="56"/>
      <c r="E38" s="57" t="e">
        <f t="shared" si="1"/>
        <v>#N/A</v>
      </c>
      <c r="F38" s="58"/>
      <c r="G38" s="58"/>
      <c r="H38" s="58"/>
      <c r="I38" s="59" t="e">
        <f t="shared" si="3"/>
        <v>#N/A</v>
      </c>
      <c r="J38" s="67"/>
      <c r="K38" s="67"/>
      <c r="L38" s="67"/>
      <c r="M38" s="67"/>
      <c r="N38" s="1"/>
      <c r="O38" s="21"/>
      <c r="P38" s="21"/>
      <c r="Q38" s="1"/>
      <c r="R38" s="1"/>
      <c r="S38" s="111"/>
      <c r="T38" s="1"/>
      <c r="U38" s="1"/>
    </row>
    <row r="39" spans="1:21" s="2" customFormat="1">
      <c r="A39" s="35"/>
      <c r="B39" s="1"/>
      <c r="C39" s="66"/>
      <c r="D39" s="56"/>
      <c r="E39" s="57" t="e">
        <f t="shared" si="1"/>
        <v>#N/A</v>
      </c>
      <c r="F39" s="58"/>
      <c r="G39" s="58"/>
      <c r="H39" s="58"/>
      <c r="I39" s="59" t="e">
        <f t="shared" si="3"/>
        <v>#N/A</v>
      </c>
      <c r="J39" s="67"/>
      <c r="K39" s="67"/>
      <c r="L39" s="67"/>
      <c r="M39" s="67"/>
      <c r="N39" s="1"/>
      <c r="O39" s="21"/>
      <c r="P39" s="21"/>
      <c r="Q39" s="1"/>
      <c r="R39" s="1"/>
      <c r="S39" s="111"/>
      <c r="T39" s="1"/>
      <c r="U39" s="1"/>
    </row>
    <row r="40" spans="1:21" s="2" customFormat="1">
      <c r="A40" s="35"/>
      <c r="B40" s="1"/>
      <c r="C40" s="66"/>
      <c r="D40" s="56"/>
      <c r="E40" s="57" t="e">
        <f t="shared" si="1"/>
        <v>#N/A</v>
      </c>
      <c r="F40" s="58"/>
      <c r="G40" s="58"/>
      <c r="H40" s="58"/>
      <c r="I40" s="59" t="e">
        <f t="shared" si="3"/>
        <v>#N/A</v>
      </c>
      <c r="J40" s="67"/>
      <c r="K40" s="67"/>
      <c r="L40" s="67"/>
      <c r="M40" s="67"/>
      <c r="N40" s="1"/>
      <c r="O40" s="21"/>
      <c r="P40" s="21"/>
      <c r="Q40" s="1"/>
      <c r="R40" s="1"/>
      <c r="S40" s="111"/>
      <c r="T40" s="1"/>
      <c r="U40" s="1"/>
    </row>
    <row r="41" spans="1:21" s="2" customFormat="1">
      <c r="A41" s="35"/>
      <c r="B41" s="1"/>
      <c r="C41" s="66"/>
      <c r="D41" s="56"/>
      <c r="E41" s="57" t="e">
        <f t="shared" si="1"/>
        <v>#N/A</v>
      </c>
      <c r="F41" s="58"/>
      <c r="G41" s="58"/>
      <c r="H41" s="58"/>
      <c r="I41" s="59" t="e">
        <f t="shared" si="3"/>
        <v>#N/A</v>
      </c>
      <c r="J41" s="67"/>
      <c r="K41" s="67"/>
      <c r="L41" s="67"/>
      <c r="M41" s="67"/>
      <c r="N41" s="1"/>
      <c r="O41" s="21"/>
      <c r="P41" s="21"/>
      <c r="Q41" s="1"/>
      <c r="R41" s="1"/>
      <c r="S41" s="111"/>
      <c r="T41" s="1"/>
      <c r="U41" s="1"/>
    </row>
    <row r="42" spans="1:21" s="2" customFormat="1">
      <c r="A42" s="35"/>
      <c r="B42" s="1"/>
      <c r="C42" s="66"/>
      <c r="D42" s="56"/>
      <c r="E42" s="57" t="e">
        <f t="shared" si="1"/>
        <v>#N/A</v>
      </c>
      <c r="F42" s="58"/>
      <c r="G42" s="58"/>
      <c r="H42" s="58"/>
      <c r="I42" s="59" t="e">
        <f t="shared" si="3"/>
        <v>#N/A</v>
      </c>
      <c r="J42" s="67"/>
      <c r="K42" s="67"/>
      <c r="L42" s="67"/>
      <c r="M42" s="67"/>
      <c r="N42" s="1"/>
      <c r="O42" s="21"/>
      <c r="P42" s="21"/>
      <c r="Q42" s="1"/>
      <c r="R42" s="1"/>
      <c r="S42" s="111"/>
      <c r="T42" s="1"/>
      <c r="U42" s="1"/>
    </row>
    <row r="43" spans="1:21" s="2" customFormat="1">
      <c r="A43" s="35"/>
      <c r="B43" s="1"/>
      <c r="C43" s="66"/>
      <c r="D43" s="56"/>
      <c r="E43" s="57" t="e">
        <f t="shared" si="1"/>
        <v>#N/A</v>
      </c>
      <c r="F43" s="58"/>
      <c r="G43" s="58"/>
      <c r="H43" s="58"/>
      <c r="I43" s="59" t="e">
        <f t="shared" si="3"/>
        <v>#N/A</v>
      </c>
      <c r="J43" s="67"/>
      <c r="K43" s="67"/>
      <c r="L43" s="67"/>
      <c r="M43" s="67"/>
      <c r="N43" s="1"/>
      <c r="O43" s="21"/>
      <c r="P43" s="21"/>
      <c r="Q43" s="1"/>
      <c r="R43" s="1"/>
      <c r="S43" s="111"/>
      <c r="T43" s="1"/>
      <c r="U43" s="1"/>
    </row>
    <row r="44" spans="1:21" s="2" customFormat="1">
      <c r="A44" s="35"/>
      <c r="B44" s="1"/>
      <c r="C44" s="66"/>
      <c r="D44" s="56"/>
      <c r="E44" s="57" t="e">
        <f t="shared" si="1"/>
        <v>#N/A</v>
      </c>
      <c r="F44" s="58"/>
      <c r="G44" s="58"/>
      <c r="H44" s="58"/>
      <c r="I44" s="59" t="e">
        <f t="shared" si="3"/>
        <v>#N/A</v>
      </c>
      <c r="J44" s="67"/>
      <c r="K44" s="67"/>
      <c r="L44" s="67"/>
      <c r="M44" s="67"/>
      <c r="N44" s="1"/>
      <c r="O44" s="21"/>
      <c r="P44" s="21"/>
      <c r="Q44" s="1"/>
      <c r="R44" s="1"/>
      <c r="S44" s="111"/>
      <c r="T44" s="1"/>
      <c r="U44" s="1"/>
    </row>
    <row r="45" spans="1:21" s="2" customFormat="1">
      <c r="A45" s="35"/>
      <c r="B45" s="1"/>
      <c r="C45" s="66"/>
      <c r="D45" s="56"/>
      <c r="E45" s="57" t="e">
        <f t="shared" si="1"/>
        <v>#N/A</v>
      </c>
      <c r="F45" s="58"/>
      <c r="G45" s="58"/>
      <c r="H45" s="58"/>
      <c r="I45" s="59" t="e">
        <f t="shared" si="3"/>
        <v>#N/A</v>
      </c>
      <c r="J45" s="67"/>
      <c r="K45" s="67"/>
      <c r="L45" s="67"/>
      <c r="M45" s="67"/>
      <c r="N45" s="1"/>
      <c r="O45" s="21"/>
      <c r="P45" s="21"/>
      <c r="Q45" s="1"/>
      <c r="R45" s="1"/>
      <c r="S45" s="111"/>
      <c r="T45" s="1"/>
      <c r="U45" s="1"/>
    </row>
    <row r="46" spans="1:21" s="2" customFormat="1">
      <c r="A46" s="35"/>
      <c r="B46" s="1"/>
      <c r="C46" s="66"/>
      <c r="D46" s="56"/>
      <c r="E46" s="57" t="e">
        <f t="shared" si="1"/>
        <v>#N/A</v>
      </c>
      <c r="F46" s="58"/>
      <c r="G46" s="58"/>
      <c r="H46" s="58"/>
      <c r="I46" s="59" t="e">
        <f t="shared" si="3"/>
        <v>#N/A</v>
      </c>
      <c r="J46" s="67"/>
      <c r="K46" s="67"/>
      <c r="L46" s="67"/>
      <c r="M46" s="67"/>
      <c r="N46" s="1"/>
      <c r="O46" s="21"/>
      <c r="P46" s="21"/>
      <c r="Q46" s="1"/>
      <c r="R46" s="1"/>
      <c r="S46" s="111"/>
      <c r="T46" s="1"/>
      <c r="U46" s="1"/>
    </row>
    <row r="47" spans="1:21" s="2" customFormat="1">
      <c r="A47" s="35"/>
      <c r="B47" s="1"/>
      <c r="C47" s="66"/>
      <c r="D47" s="56"/>
      <c r="E47" s="57" t="e">
        <f t="shared" si="1"/>
        <v>#N/A</v>
      </c>
      <c r="F47" s="58"/>
      <c r="G47" s="58"/>
      <c r="H47" s="58"/>
      <c r="I47" s="59" t="e">
        <f t="shared" si="3"/>
        <v>#N/A</v>
      </c>
      <c r="J47" s="67"/>
      <c r="K47" s="67"/>
      <c r="L47" s="67"/>
      <c r="M47" s="67"/>
      <c r="N47" s="1"/>
      <c r="O47" s="21"/>
      <c r="P47" s="21"/>
      <c r="Q47" s="1"/>
      <c r="R47" s="1"/>
      <c r="S47" s="111"/>
      <c r="T47" s="1"/>
      <c r="U47" s="1"/>
    </row>
    <row r="50" spans="3:13" s="1" customFormat="1">
      <c r="C50" s="35"/>
      <c r="D50" s="20"/>
      <c r="F50" s="36"/>
      <c r="G50" s="36"/>
      <c r="H50" s="36"/>
      <c r="I50" s="21"/>
      <c r="J50" s="22"/>
      <c r="K50" s="22"/>
      <c r="L50" s="22"/>
      <c r="M50" s="22"/>
    </row>
    <row r="51" spans="3:13" s="1" customFormat="1">
      <c r="C51" s="35"/>
      <c r="D51" s="20"/>
      <c r="F51" s="36"/>
      <c r="G51" s="36"/>
      <c r="H51" s="36"/>
      <c r="I51" s="21"/>
      <c r="J51" s="22"/>
      <c r="K51" s="22"/>
      <c r="L51" s="22"/>
      <c r="M51" s="22"/>
    </row>
    <row r="52" spans="3:13" s="1" customFormat="1">
      <c r="C52" s="35"/>
      <c r="D52" s="20"/>
      <c r="F52" s="36"/>
      <c r="G52" s="36"/>
      <c r="H52" s="36"/>
      <c r="I52" s="21"/>
      <c r="J52" s="22"/>
      <c r="K52" s="22"/>
      <c r="L52" s="22"/>
      <c r="M52" s="22"/>
    </row>
    <row r="53" spans="3:13" s="1" customFormat="1">
      <c r="C53" s="35"/>
      <c r="D53" s="20"/>
      <c r="F53" s="36"/>
      <c r="G53" s="36"/>
      <c r="H53" s="36"/>
      <c r="I53" s="21"/>
      <c r="J53" s="22"/>
      <c r="K53" s="22"/>
      <c r="L53" s="22"/>
      <c r="M53" s="22"/>
    </row>
    <row r="54" spans="3:13" s="1" customFormat="1">
      <c r="C54" s="35"/>
      <c r="D54" s="20"/>
      <c r="F54" s="36"/>
      <c r="G54" s="36"/>
      <c r="H54" s="36"/>
      <c r="I54" s="21"/>
      <c r="J54" s="22"/>
      <c r="K54" s="22"/>
      <c r="L54" s="22"/>
      <c r="M54" s="22"/>
    </row>
    <row r="55" spans="3:13" s="1" customFormat="1">
      <c r="C55" s="35"/>
      <c r="D55" s="20"/>
      <c r="F55" s="36"/>
      <c r="G55" s="36"/>
      <c r="H55" s="36"/>
      <c r="I55" s="21"/>
      <c r="J55" s="22"/>
      <c r="K55" s="22"/>
      <c r="L55" s="22"/>
      <c r="M55" s="22"/>
    </row>
  </sheetData>
  <sheetProtection password="D279" sheet="1" objects="1" scenarios="1" selectLockedCells="1"/>
  <mergeCells count="2">
    <mergeCell ref="F4:L4"/>
    <mergeCell ref="F10:H10"/>
  </mergeCells>
  <conditionalFormatting sqref="E20:E23 E25:E27 E36:E47">
    <cfRule type="cellIs" dxfId="62" priority="27" stopIfTrue="1" operator="between">
      <formula>0.05</formula>
      <formula>1</formula>
    </cfRule>
    <cfRule type="cellIs" dxfId="61" priority="28" stopIfTrue="1" operator="between">
      <formula>0.02</formula>
      <formula>0.05</formula>
    </cfRule>
    <cfRule type="cellIs" dxfId="60" priority="29" stopIfTrue="1" operator="between">
      <formula>0</formula>
      <formula>0.02</formula>
    </cfRule>
  </conditionalFormatting>
  <conditionalFormatting sqref="D4:D5">
    <cfRule type="containsText" dxfId="59" priority="24" stopIfTrue="1" operator="containsText" text="low">
      <formula>NOT(ISERROR(SEARCH("low",D4)))</formula>
    </cfRule>
    <cfRule type="containsText" dxfId="58" priority="25" stopIfTrue="1" operator="containsText" text="medium">
      <formula>NOT(ISERROR(SEARCH("medium",D4)))</formula>
    </cfRule>
    <cfRule type="containsText" dxfId="57" priority="26" operator="containsText" text="High">
      <formula>NOT(ISERROR(SEARCH("High",D4)))</formula>
    </cfRule>
  </conditionalFormatting>
  <conditionalFormatting sqref="E24">
    <cfRule type="cellIs" dxfId="56" priority="21" stopIfTrue="1" operator="between">
      <formula>0.05</formula>
      <formula>1</formula>
    </cfRule>
    <cfRule type="cellIs" dxfId="55" priority="22" stopIfTrue="1" operator="between">
      <formula>0.02</formula>
      <formula>0.05</formula>
    </cfRule>
    <cfRule type="cellIs" dxfId="54" priority="23" stopIfTrue="1" operator="between">
      <formula>0</formula>
      <formula>0.02</formula>
    </cfRule>
  </conditionalFormatting>
  <conditionalFormatting sqref="E17:E19 E12:E15">
    <cfRule type="cellIs" dxfId="53" priority="18" stopIfTrue="1" operator="between">
      <formula>0.05</formula>
      <formula>1</formula>
    </cfRule>
    <cfRule type="cellIs" dxfId="52" priority="19" stopIfTrue="1" operator="between">
      <formula>0.02</formula>
      <formula>0.05</formula>
    </cfRule>
    <cfRule type="cellIs" dxfId="51" priority="20" stopIfTrue="1" operator="between">
      <formula>0</formula>
      <formula>0.02</formula>
    </cfRule>
  </conditionalFormatting>
  <conditionalFormatting sqref="E16">
    <cfRule type="cellIs" dxfId="50" priority="15" stopIfTrue="1" operator="between">
      <formula>0.05</formula>
      <formula>1</formula>
    </cfRule>
    <cfRule type="cellIs" dxfId="49" priority="16" stopIfTrue="1" operator="between">
      <formula>0.02</formula>
      <formula>0.05</formula>
    </cfRule>
    <cfRule type="cellIs" dxfId="48" priority="17" stopIfTrue="1" operator="between">
      <formula>0</formula>
      <formula>0.02</formula>
    </cfRule>
  </conditionalFormatting>
  <conditionalFormatting sqref="E28:E30 E32:E35">
    <cfRule type="cellIs" dxfId="47" priority="12" stopIfTrue="1" operator="between">
      <formula>0.05</formula>
      <formula>1</formula>
    </cfRule>
    <cfRule type="cellIs" dxfId="46" priority="13" stopIfTrue="1" operator="between">
      <formula>0.02</formula>
      <formula>0.05</formula>
    </cfRule>
    <cfRule type="cellIs" dxfId="45" priority="14" stopIfTrue="1" operator="between">
      <formula>0</formula>
      <formula>0.02</formula>
    </cfRule>
  </conditionalFormatting>
  <conditionalFormatting sqref="E31">
    <cfRule type="cellIs" dxfId="44" priority="9" stopIfTrue="1" operator="between">
      <formula>0.05</formula>
      <formula>1</formula>
    </cfRule>
    <cfRule type="cellIs" dxfId="43" priority="10" stopIfTrue="1" operator="between">
      <formula>0.02</formula>
      <formula>0.05</formula>
    </cfRule>
    <cfRule type="cellIs" dxfId="42" priority="11" stopIfTrue="1" operator="between">
      <formula>0</formula>
      <formula>0.02</formula>
    </cfRule>
  </conditionalFormatting>
  <conditionalFormatting sqref="D12:D19">
    <cfRule type="containsErrors" dxfId="41" priority="8">
      <formula>ISERROR(D12)</formula>
    </cfRule>
  </conditionalFormatting>
  <conditionalFormatting sqref="D20:D27">
    <cfRule type="containsErrors" dxfId="40" priority="7">
      <formula>ISERROR(D20)</formula>
    </cfRule>
  </conditionalFormatting>
  <conditionalFormatting sqref="D28:D36">
    <cfRule type="containsErrors" dxfId="39" priority="6">
      <formula>ISERROR(D28)</formula>
    </cfRule>
  </conditionalFormatting>
  <conditionalFormatting sqref="D4">
    <cfRule type="containsText" dxfId="38" priority="5" operator="containsText" text="minimal">
      <formula>NOT(ISERROR(SEARCH("minimal",D4)))</formula>
    </cfRule>
    <cfRule type="containsErrors" dxfId="37" priority="30">
      <formula>ISERROR(D4)</formula>
    </cfRule>
  </conditionalFormatting>
  <conditionalFormatting sqref="D5">
    <cfRule type="cellIs" dxfId="36" priority="1" operator="between">
      <formula>0</formula>
      <formula>0</formula>
    </cfRule>
    <cfRule type="cellIs" dxfId="35" priority="2" operator="between">
      <formula>0.05</formula>
      <formula>0.999999999</formula>
    </cfRule>
    <cfRule type="cellIs" dxfId="34" priority="3" operator="between">
      <formula>0.02</formula>
      <formula>0.04999999999999</formula>
    </cfRule>
    <cfRule type="cellIs" dxfId="33" priority="4" operator="between">
      <formula>0.0000001</formula>
      <formula>0.019999999999999</formula>
    </cfRule>
  </conditionalFormatting>
  <dataValidations count="4">
    <dataValidation type="whole" allowBlank="1" showInputMessage="1" showErrorMessage="1" errorTitle="Need a reach number!" error="This cell contains the reached population and must be a whole number greater than 0 and less than the total target population." sqref="F12:F36">
      <formula1>0</formula1>
      <formula2>$B$4</formula2>
    </dataValidation>
    <dataValidation type="whole" allowBlank="1" showInputMessage="1" showErrorMessage="1" errorTitle="Need a reach number!" error="This cell contains the reached population and must be a whole number greater than 0 and less than the total target population." sqref="F37:F40">
      <formula1>0</formula1>
      <formula2>#REF!</formula2>
    </dataValidation>
    <dataValidation type="list" allowBlank="1" showInputMessage="1" showErrorMessage="1" sqref="H20:H47 H13:H16">
      <formula1>$P$6:$P$9</formula1>
    </dataValidation>
    <dataValidation type="list" allowBlank="1" showInputMessage="1" showErrorMessage="1" errorTitle="Please choose from list!" error="Strength choices are minimal, low, medium, and high, as defined to your right." sqref="H17:H19 H12">
      <formula1>$P$6:$P$9</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START HERE!</vt:lpstr>
      <vt:lpstr>Example</vt:lpstr>
      <vt:lpstr>Youth PA </vt:lpstr>
      <vt:lpstr>Youth FV </vt:lpstr>
      <vt:lpstr>Youth HF </vt:lpstr>
      <vt:lpstr>Youth SSB</vt:lpstr>
      <vt:lpstr>Adult PA</vt:lpstr>
      <vt:lpstr>Adult FV</vt:lpstr>
      <vt:lpstr>Adult HF</vt:lpstr>
      <vt:lpstr>Adult SSB</vt:lpstr>
      <vt:lpstr>Strength defaults</vt:lpstr>
      <vt:lpstr>Behind the scenes</vt:lpstr>
      <vt:lpstr>Glossary</vt:lpstr>
      <vt:lpstr>'Behind the scenes'!OLE_LINK2</vt:lpstr>
      <vt:lpstr>'Youth FV '!Strength</vt:lpstr>
      <vt:lpstr>'Youth PA '!Strength</vt:lpstr>
    </vt:vector>
  </TitlesOfParts>
  <Company>GHC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kuoxes1</dc:creator>
  <cp:lastModifiedBy>Kuo, Elena</cp:lastModifiedBy>
  <cp:lastPrinted>2015-07-06T21:00:04Z</cp:lastPrinted>
  <dcterms:created xsi:type="dcterms:W3CDTF">2012-09-21T19:23:21Z</dcterms:created>
  <dcterms:modified xsi:type="dcterms:W3CDTF">2015-08-20T19:08:38Z</dcterms:modified>
</cp:coreProperties>
</file>